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<sst xmlns="http://schemas.openxmlformats.org/spreadsheetml/2006/main" count="378" uniqueCount="142">
  <si>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</si>
  <si>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</si>
  <si>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</si>
  <si>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</si>
  <si>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</si>
  <si>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</si>
  <si>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</si>
  <si>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</si>
  <si>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</si>
  <si>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</si>
  <si>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</si>
  <si>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</si>
  <si>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</si>
  <si>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</si>
  <si>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</si>
  <si>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</si>
  <si>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</si>
  <si>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</si>
  <si>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</si>
  <si>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</si>
  <si>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</si>
  <si>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</si>
  <si>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</si>
  <si>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</si>
  <si>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</si>
  <si>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</si>
  <si>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</si>
  <si>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</si>
  <si>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</si>
  <si>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</si>
  <si>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</si>
  <si>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</si>
  <si>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</si>
  <si>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</si>
  <si>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</si>
  <si>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</si>
  <si>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</si>
  <si>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</si>
  <si>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</si>
  <si>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</si>
  <si>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</si>
  <si>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</si>
  <si>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</si>
  <si>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</si>
  <si>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</si>
  <si>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</si>
  <si>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</si>
  <si>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</si>
  <si>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</si>
  <si>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</si>
  <si>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</si>
  <si>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</si>
  <si>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</si>
  <si>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</si>
  <si>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</si>
  <si>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</si>
  <si>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</si>
  <si>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</si>
  <si>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</si>
  <si>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</si>
  <si>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</si>
  <si>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</si>
  <si>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</si>
  <si>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</si>
  <si>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</si>
  <si>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</si>
  <si>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</si>
  <si>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</si>
  <si>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</si>
  <si>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</si>
  <si>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</si>
  <si>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</si>
  <si>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</si>
  <si>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</si>
  <si>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</si>
  <si>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</si>
  <si>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</si>
  <si>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</si>
  <si>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</si>
  <si>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</si>
  <si>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</si>
  <si>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</si>
  <si>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</si>
  <si>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</si>
  <si>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</si>
  <si>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</si>
  <si>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</si>
  <si>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</si>
  <si>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</si>
  <si>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</si>
  <si>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</si>
  <si>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</si>
  <si>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</si>
  <si>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</si>
  <si>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</si>
  <si>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</si>
  <si>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</si>
  <si>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</si>
  <si>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</si>
  <si>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</si>
  <si>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</si>
  <si>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</si>
  <si>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</si>
  <si>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</si>
  <si>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</si>
  <si>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</si>
  <si>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</si>
  <si>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</si>
  <si>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</si>
  <si>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</si>
  <si>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</si>
  <si>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</si>
  <si>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</si>
  <si>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</si>
  <si>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</si>
  <si>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</si>
  <si>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</si>
  <si>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</si>
  <si>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</si>
  <si>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</si>
  <si>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</si>
  <si>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</si>
  <si>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</si>
  <si>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</si>
  <si>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</si>
  <si>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</si>
  <si>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</si>
  <si>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</si>
  <si>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</si>
  <si>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</si>
  <si>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</si>
  <si>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</si>
  <si>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</si>
  <si>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</si>
  <si>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</si>
  <si>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</si>
  <si>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</si>
  <si>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</si>
  <si>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</si>
  <si>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</si>
  <si>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Updated 11.9.22</t>
  </si>
  <si>
    <t>Source:  USDA WASDE Report 11.9.22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</si>
</sst>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0.3489827856025039</c:v>
                </c:pt>
                <c:pt idx="49">
                  <c:v>0.3056745182012848</c:v>
                </c:pt>
              </c:numCache>
            </c:numRef>
          </c:val>
        </c:ser>
        <c:axId val="64941731"/>
        <c:axId val="51794416"/>
      </c:barChart>
      <c:catAx>
        <c:axId val="6494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4416"/>
        <c:crosses val="autoZero"/>
        <c:auto val="1"/>
        <c:lblOffset val="100"/>
        <c:tickLblSkip val="3"/>
        <c:noMultiLvlLbl val="0"/>
      </c:catAx>
      <c:valAx>
        <c:axId val="51794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1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9.2</c:v>
                </c:pt>
              </c:numCache>
            </c:numRef>
          </c:val>
          <c:smooth val="0"/>
        </c:ser>
        <c:marker val="1"/>
        <c:axId val="45872993"/>
        <c:axId val="11119910"/>
      </c:lineChart>
      <c:catAx>
        <c:axId val="45872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19910"/>
        <c:crosses val="autoZero"/>
        <c:auto val="0"/>
        <c:lblOffset val="100"/>
        <c:tickLblSkip val="3"/>
        <c:tickMarkSkip val="2"/>
        <c:noMultiLvlLbl val="0"/>
      </c:catAx>
      <c:valAx>
        <c:axId val="1111991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729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0.3489827856025039</c:v>
                </c:pt>
                <c:pt idx="49">
                  <c:v>0.3056745182012848</c:v>
                </c:pt>
              </c:numCache>
            </c:numRef>
          </c:val>
        </c:ser>
        <c:axId val="29076287"/>
        <c:axId val="60106748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9.2</c:v>
                </c:pt>
              </c:numCache>
            </c:numRef>
          </c:val>
          <c:smooth val="0"/>
        </c:ser>
        <c:axId val="53724909"/>
        <c:axId val="16031202"/>
      </c:lineChart>
      <c:catAx>
        <c:axId val="2907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06748"/>
        <c:crosses val="autoZero"/>
        <c:auto val="0"/>
        <c:lblOffset val="100"/>
        <c:tickLblSkip val="3"/>
        <c:tickMarkSkip val="2"/>
        <c:noMultiLvlLbl val="0"/>
      </c:catAx>
      <c:valAx>
        <c:axId val="6010674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6287"/>
        <c:crossesAt val="1"/>
        <c:crossBetween val="between"/>
        <c:dispUnits/>
        <c:minorUnit val="0.05"/>
      </c:valAx>
      <c:catAx>
        <c:axId val="537249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31202"/>
        <c:crosses val="autoZero"/>
        <c:auto val="0"/>
        <c:lblOffset val="100"/>
        <c:tickLblSkip val="1"/>
        <c:noMultiLvlLbl val="0"/>
      </c:catAx>
      <c:valAx>
        <c:axId val="1603120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2490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Sheet'!$G$4:$G$53</c:f>
              <c:numCache>
                <c:ptCount val="50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1650</c:v>
                </c:pt>
              </c:numCache>
            </c:numRef>
          </c:val>
        </c:ser>
        <c:axId val="32411115"/>
        <c:axId val="21774424"/>
      </c:barChart>
      <c:catAx>
        <c:axId val="3241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424"/>
        <c:crosses val="autoZero"/>
        <c:auto val="0"/>
        <c:lblOffset val="100"/>
        <c:tickLblSkip val="3"/>
        <c:tickMarkSkip val="2"/>
        <c:noMultiLvlLbl val="0"/>
      </c:catAx>
      <c:valAx>
        <c:axId val="21774424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111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Sheet'!$N$4:$N$53</c:f>
              <c:numCache>
                <c:ptCount val="50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1117</c:v>
                </c:pt>
                <c:pt idx="48">
                  <c:v>1117</c:v>
                </c:pt>
                <c:pt idx="49">
                  <c:v>1093</c:v>
                </c:pt>
              </c:numCache>
            </c:numRef>
          </c:val>
        </c:ser>
        <c:axId val="17044913"/>
        <c:axId val="35248310"/>
      </c:barChart>
      <c:catAx>
        <c:axId val="1704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8310"/>
        <c:crosses val="autoZero"/>
        <c:auto val="1"/>
        <c:lblOffset val="100"/>
        <c:tickLblSkip val="3"/>
        <c:noMultiLvlLbl val="0"/>
      </c:catAx>
      <c:valAx>
        <c:axId val="35248310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491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Sheet'!$M$4:$M$53</c:f>
              <c:numCache>
                <c:ptCount val="50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93</c:v>
                </c:pt>
                <c:pt idx="48">
                  <c:v>88</c:v>
                </c:pt>
                <c:pt idx="49">
                  <c:v>50</c:v>
                </c:pt>
              </c:numCache>
            </c:numRef>
          </c:val>
        </c:ser>
        <c:axId val="16214287"/>
        <c:axId val="45043980"/>
      </c:barChart>
      <c:catAx>
        <c:axId val="1621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043980"/>
        <c:crosses val="autoZero"/>
        <c:auto val="1"/>
        <c:lblOffset val="100"/>
        <c:tickLblSkip val="3"/>
        <c:noMultiLvlLbl val="0"/>
      </c:catAx>
      <c:valAx>
        <c:axId val="45043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214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Sheet'!$L$4:$L$53</c:f>
              <c:numCache>
                <c:ptCount val="50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972</c:v>
                </c:pt>
                <c:pt idx="49">
                  <c:v>977</c:v>
                </c:pt>
              </c:numCache>
            </c:numRef>
          </c:val>
        </c:ser>
        <c:axId val="21026877"/>
        <c:axId val="41568370"/>
      </c:barChart>
      <c:catAx>
        <c:axId val="2102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568370"/>
        <c:crosses val="autoZero"/>
        <c:auto val="1"/>
        <c:lblOffset val="100"/>
        <c:tickLblSkip val="3"/>
        <c:noMultiLvlLbl val="0"/>
      </c:catAx>
      <c:valAx>
        <c:axId val="4156837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02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5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6875"/>
          <c:w val="0.8505"/>
          <c:h val="0.808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Sheet'!$E$4:$E$53</c:f>
              <c:numCache>
                <c:ptCount val="50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</c:numCache>
            </c:numRef>
          </c:val>
          <c:smooth val="0"/>
        </c:ser>
        <c:marker val="1"/>
        <c:axId val="49645243"/>
        <c:axId val="2969704"/>
      </c:lineChart>
      <c:catAx>
        <c:axId val="4964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69704"/>
        <c:crosses val="autoZero"/>
        <c:auto val="0"/>
        <c:lblOffset val="100"/>
        <c:tickLblSkip val="3"/>
        <c:tickMarkSkip val="2"/>
        <c:noMultiLvlLbl val="0"/>
      </c:catAx>
      <c:valAx>
        <c:axId val="296970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9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64524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Sheet'!$F$4:$F$53</c:f>
              <c:numCache>
                <c:ptCount val="50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46.5</c:v>
                </c:pt>
              </c:numCache>
            </c:numRef>
          </c:val>
        </c:ser>
        <c:axId val="3582985"/>
        <c:axId val="45899374"/>
      </c:barChart>
      <c:catAx>
        <c:axId val="358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99374"/>
        <c:crosses val="autoZero"/>
        <c:auto val="0"/>
        <c:lblOffset val="100"/>
        <c:tickLblSkip val="3"/>
        <c:tickMarkSkip val="2"/>
        <c:noMultiLvlLbl val="0"/>
      </c:catAx>
      <c:valAx>
        <c:axId val="4589937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985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Sheet'!$C$4:$C$53</c:f>
              <c:numCache>
                <c:ptCount val="50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45.7</c:v>
                </c:pt>
              </c:numCache>
            </c:numRef>
          </c:val>
          <c:smooth val="0"/>
        </c:ser>
        <c:marker val="1"/>
        <c:axId val="12940199"/>
        <c:axId val="20458500"/>
      </c:lineChart>
      <c:catAx>
        <c:axId val="1294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58500"/>
        <c:crosses val="autoZero"/>
        <c:auto val="0"/>
        <c:lblOffset val="100"/>
        <c:tickLblSkip val="3"/>
        <c:tickMarkSkip val="2"/>
        <c:noMultiLvlLbl val="0"/>
      </c:catAx>
      <c:valAx>
        <c:axId val="2045850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40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Sheet'!$J$4:$J$53</c:f>
              <c:numCache>
                <c:ptCount val="50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2956</c:v>
                </c:pt>
                <c:pt idx="48">
                  <c:v>2587</c:v>
                </c:pt>
                <c:pt idx="49">
                  <c:v>2439</c:v>
                </c:pt>
              </c:numCache>
            </c:numRef>
          </c:val>
        </c:ser>
        <c:axId val="2350357"/>
        <c:axId val="27956906"/>
      </c:barChart>
      <c:catAx>
        <c:axId val="235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56906"/>
        <c:crosses val="autoZero"/>
        <c:auto val="0"/>
        <c:lblOffset val="100"/>
        <c:tickLblSkip val="3"/>
        <c:tickMarkSkip val="2"/>
        <c:noMultiLvlLbl val="0"/>
      </c:catAx>
      <c:valAx>
        <c:axId val="279569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3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Sheet'!$Q$4:$Q$53</c:f>
              <c:numCache>
                <c:ptCount val="50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994</c:v>
                </c:pt>
                <c:pt idx="48">
                  <c:v>800</c:v>
                </c:pt>
                <c:pt idx="49">
                  <c:v>775</c:v>
                </c:pt>
              </c:numCache>
            </c:numRef>
          </c:val>
        </c:ser>
        <c:axId val="49978323"/>
        <c:axId val="25952224"/>
      </c:barChart>
      <c:catAx>
        <c:axId val="4997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224"/>
        <c:crosses val="autoZero"/>
        <c:auto val="0"/>
        <c:lblOffset val="100"/>
        <c:tickLblSkip val="3"/>
        <c:tickMarkSkip val="2"/>
        <c:noMultiLvlLbl val="0"/>
      </c:catAx>
      <c:valAx>
        <c:axId val="259522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83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 using USDA planted acreage estimate of 47.0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b318c7-5e3f-4bee-a95a-0e68943d3595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400050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76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0.07925</cdr:y>
    </cdr:from>
    <cdr:to>
      <cdr:x>0.95025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43050" y="26670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based on USDA yield estimate of 47.5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0.92825</cdr:x>
      <cdr:y>0.1585</cdr:y>
    </cdr:from>
    <cdr:to>
      <cdr:x>0.941</cdr:x>
      <cdr:y>0.25925</cdr:y>
    </cdr:to>
    <cdr:sp>
      <cdr:nvSpPr>
        <cdr:cNvPr id="3" name="Line 5"/>
        <cdr:cNvSpPr>
          <a:spLocks/>
        </cdr:cNvSpPr>
      </cdr:nvSpPr>
      <cdr:spPr>
        <a:xfrm>
          <a:off x="4838700" y="5334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18779cf-3be6-4433-b346-fbbb0ea63ba9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cae597-7850-486f-bc13-e742222dc3ac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USDA Estimate of 47.0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USDA estimated yield of 47.5 bu/A and USDA estimated 47.0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0.34275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d5776ea-76fc-4fe3-a388-c964a2148810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0.93925</cdr:x>
      <cdr:y>0.4445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17145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114641e-14f0-498f-a2d8-96ac2b4b8cbf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eea98a-bb8d-4a11-a5df-494a9b5fe64d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2</xdr:row>
      <xdr:rowOff>57150</xdr:rowOff>
    </xdr:from>
    <xdr:to>
      <xdr:col>8</xdr:col>
      <xdr:colOff>28575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381000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xdr:txBody>
    </xdr:sp>
    <xdr:clientData fLocksWithSheet="0" fPrintsWithSheet="0"/>
  </xdr:twoCellAnchor>
  <xdr:twoCellAnchor>
    <xdr:from>
      <xdr:col>7</xdr:col>
      <xdr:colOff>66675</xdr:colOff>
      <xdr:row>3</xdr:row>
      <xdr:rowOff>66675</xdr:rowOff>
    </xdr:from>
    <xdr:to>
      <xdr:col>8</xdr:col>
      <xdr:colOff>9525</xdr:colOff>
      <xdr:row>5</xdr:row>
      <xdr:rowOff>38100</xdr:rowOff>
    </xdr:to>
    <xdr:sp>
      <xdr:nvSpPr>
        <xdr:cNvPr id="3" name="Line 5"/>
        <xdr:cNvSpPr>
          <a:spLocks/>
        </xdr:cNvSpPr>
      </xdr:nvSpPr>
      <xdr:spPr>
        <a:xfrm>
          <a:off x="4333875" y="552450"/>
          <a:ext cx="55245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0ad6a66-d3ce-4298-81f3-4ef45b1dcf40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</cdr:x>
      <cdr:y>0.19825</cdr:y>
    </cdr:from>
    <cdr:to>
      <cdr:x>0.9345</cdr:x>
      <cdr:y>0.41775</cdr:y>
    </cdr:to>
    <cdr:sp>
      <cdr:nvSpPr>
        <cdr:cNvPr id="2" name="Line 5"/>
        <cdr:cNvSpPr>
          <a:spLocks/>
        </cdr:cNvSpPr>
      </cdr:nvSpPr>
      <cdr:spPr>
        <a:xfrm>
          <a:off x="4867275" y="666750"/>
          <a:ext cx="76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6a9e718-6728-434f-80fa-4004aad76939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USDA estimated yield of 47.5 bu/A and USDA estimated 47.0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b31bff-7e39-42fe-a227-5635cfa2b1f6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0.93575</cdr:x>
      <cdr:y>0.568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238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74ea8ba-339d-4abf-9d85-d7f05dac4d90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5ce1c747-f98c-442a-9a65-c1ad591caf40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419350" y="3305175"/>
          <a:ext cx="2905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-0.00975</cdr:x>
      <cdr:y>0.93125</cdr:y>
    </cdr:from>
    <cdr:to>
      <cdr:x>0.45225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438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9de01c-6874-4af2-8a78-41d4571d327c}" type="TxLink">
            <a:rPr lang="en-US" cap="none" sz="1100" b="1" i="0" u="none" baseline="0">
              <a:solidFill>
                <a:srgbClr val="000000"/>
              </a:solidFill>
            </a:rPr>
            <a:t>Source:  USDA WASDE Report 11.9.22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4" sqref="AZ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140</v>
      </c>
      <c r="C1" s="2"/>
      <c r="D1" s="2"/>
      <c r="X1" s="5"/>
    </row>
    <row r="2" spans="2:3" ht="12.75">
      <c r="B2" s="70" t="s">
        <v>141</v>
      </c>
      <c r="C2" s="70"/>
    </row>
    <row r="3" spans="2:51" ht="12.75">
      <c r="B3" s="15" t="str">
        <f>'Wheat Annual Balance Sheet'!B2&amp;" "&amp;"&amp; K-State Ag. Econ. Dept."</f>
        <v>Source:  USDA WASDE Report 11.9.22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8">
        <v>22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6" t="s">
        <v>139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8">
        <v>45.7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37.1</v>
      </c>
      <c r="AZ9" s="99">
        <v>35.5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99">
        <v>46.5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59">
        <f>AY9/AY8</f>
        <v>0.7944325481798715</v>
      </c>
      <c r="AZ11" s="73">
        <f>AZ9/AZ8</f>
        <v>0.7768052516411378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74">
        <v>1650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5">
        <f>AY28</f>
        <v>669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95</v>
      </c>
      <c r="AZ14" s="85">
        <v>120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2956</v>
      </c>
      <c r="AY15" s="61">
        <v>2587</v>
      </c>
      <c r="AZ15" s="74">
        <v>2439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58</v>
      </c>
      <c r="AZ17" s="85">
        <v>66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972</v>
      </c>
      <c r="AZ18" s="85">
        <v>977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93</v>
      </c>
      <c r="AY19" s="84">
        <v>88</v>
      </c>
      <c r="AZ19" s="85">
        <v>50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1117</v>
      </c>
      <c r="AY20" s="61">
        <v>1117</v>
      </c>
      <c r="AZ20" s="74">
        <v>1093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994</v>
      </c>
      <c r="AY22" s="84">
        <v>800</v>
      </c>
      <c r="AZ22" s="85">
        <v>775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994</v>
      </c>
      <c r="AY24" s="61">
        <f>SUM(AY22:AY23)</f>
        <v>800</v>
      </c>
      <c r="AZ24" s="74">
        <f>SUM(AZ22:AZ23)</f>
        <v>775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1917</v>
      </c>
      <c r="AZ26" s="74">
        <v>1868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669</v>
      </c>
      <c r="AZ28" s="85">
        <v>571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4"/>
      <c r="AZ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0.3489827856025039</v>
      </c>
      <c r="AZ34" s="109">
        <f>AZ28/AZ26</f>
        <v>0.3056745182012848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7.63</v>
      </c>
      <c r="AZ36" s="89">
        <v>9.2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3" sqref="C53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2956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93</v>
      </c>
      <c r="N51" s="45">
        <f>'Wheat Annual Balance Sheet'!$AX$20</f>
        <v>1117</v>
      </c>
      <c r="O51" s="45">
        <f>'Wheat Annual Balance Sheet'!$AX$22</f>
        <v>994</v>
      </c>
      <c r="P51" s="45">
        <f>'Wheat Annual Balance Sheet'!$AX$23</f>
        <v>0</v>
      </c>
      <c r="Q51" s="45">
        <f>'Wheat Annual Balance Sheet'!$AX$24</f>
        <v>994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37.1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95</v>
      </c>
      <c r="J52" s="45">
        <f>'Wheat Annual Balance Sheet'!$AY$15</f>
        <v>2587</v>
      </c>
      <c r="K52" s="45">
        <f>'Wheat Annual Balance Sheet'!$AY$17</f>
        <v>58</v>
      </c>
      <c r="L52" s="45">
        <f>'Wheat Annual Balance Sheet'!$AY$18</f>
        <v>972</v>
      </c>
      <c r="M52" s="45">
        <f>'Wheat Annual Balance Sheet'!$AY$19</f>
        <v>88</v>
      </c>
      <c r="N52" s="45">
        <f>'Wheat Annual Balance Sheet'!$AY$20</f>
        <v>1117</v>
      </c>
      <c r="O52" s="45">
        <f>'Wheat Annual Balance Sheet'!$AY$22</f>
        <v>800</v>
      </c>
      <c r="P52" s="45">
        <f>'Wheat Annual Balance Sheet'!$AY$23</f>
        <v>0</v>
      </c>
      <c r="Q52" s="45">
        <f>'Wheat Annual Balance Sheet'!$AY$24</f>
        <v>800</v>
      </c>
      <c r="R52" s="45">
        <f>'Wheat Annual Balance Sheet'!$AY$26</f>
        <v>1917</v>
      </c>
      <c r="S52" s="45">
        <f>'Wheat Annual Balance Sheet'!$AY$28</f>
        <v>669</v>
      </c>
      <c r="T52" s="45"/>
      <c r="U52" s="45"/>
      <c r="V52" s="45"/>
      <c r="W52" s="45"/>
      <c r="X52" s="46">
        <f>'Wheat Annual Balance Sheet'!$AY$34</f>
        <v>0.3489827856025039</v>
      </c>
      <c r="Y52" s="47">
        <f>'Wheat Annual Balance Sheet'!$AY$36</f>
        <v>7.63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4">
        <v>22</v>
      </c>
      <c r="C53" s="50">
        <f>'Wheat Annual Balance Sheet'!$AZ$8</f>
        <v>45.7</v>
      </c>
      <c r="D53" s="50">
        <f>'Wheat Annual Balance Sheet'!$AZ$9</f>
        <v>35.5</v>
      </c>
      <c r="E53" s="50">
        <f>'Wheat Annual Balance Sheet'!$AZ$47</f>
        <v>23.8</v>
      </c>
      <c r="F53" s="50">
        <f>'Wheat Annual Balance Sheet'!$AZ$10</f>
        <v>46.5</v>
      </c>
      <c r="G53" s="51">
        <f>'Wheat Annual Balance Sheet'!$AZ$12</f>
        <v>1650</v>
      </c>
      <c r="H53" s="51">
        <f>'Wheat Annual Balance Sheet'!$AZ$13</f>
        <v>669</v>
      </c>
      <c r="I53" s="51">
        <f>'Wheat Annual Balance Sheet'!$AZ$14</f>
        <v>120</v>
      </c>
      <c r="J53" s="51">
        <f>'Wheat Annual Balance Sheet'!$AZ$15</f>
        <v>2439</v>
      </c>
      <c r="K53" s="51">
        <f>'Wheat Annual Balance Sheet'!$AZ$17</f>
        <v>66</v>
      </c>
      <c r="L53" s="51">
        <f>'Wheat Annual Balance Sheet'!$AZ$18</f>
        <v>977</v>
      </c>
      <c r="M53" s="51">
        <f>'Wheat Annual Balance Sheet'!$AZ$19</f>
        <v>50</v>
      </c>
      <c r="N53" s="51">
        <f>'Wheat Annual Balance Sheet'!$AZ$20</f>
        <v>1093</v>
      </c>
      <c r="O53" s="51">
        <f>'Wheat Annual Balance Sheet'!$AZ$22</f>
        <v>775</v>
      </c>
      <c r="P53" s="51">
        <f>'Wheat Annual Balance Sheet'!$AZ$23</f>
        <v>0</v>
      </c>
      <c r="Q53" s="51">
        <f>'Wheat Annual Balance Sheet'!$AZ$24</f>
        <v>775</v>
      </c>
      <c r="R53" s="51">
        <f>'Wheat Annual Balance Sheet'!$AZ$26</f>
        <v>1868</v>
      </c>
      <c r="S53" s="51">
        <f>'Wheat Annual Balance Sheet'!$AZ$28</f>
        <v>571</v>
      </c>
      <c r="T53" s="51"/>
      <c r="U53" s="51"/>
      <c r="V53" s="51"/>
      <c r="W53" s="51"/>
      <c r="X53" s="52">
        <f>'Wheat Annual Balance Sheet'!$AZ$34</f>
        <v>0.3056745182012848</v>
      </c>
      <c r="Y53" s="53">
        <f>'Wheat Annual Balance Sheet'!$AZ$36</f>
        <v>9.2</v>
      </c>
      <c r="Z53" s="53">
        <f>'Wheat Annual Balance Sheet'!$AZ$37</f>
        <v>0</v>
      </c>
      <c r="AA53" s="53">
        <f>'Wheat Annual Balance Sheet'!$AZ$38</f>
        <v>0</v>
      </c>
      <c r="AB53" s="54">
        <f>'Wheat Annual Balance Sheet'!$AZ$39</f>
        <v>0</v>
      </c>
      <c r="AC53" s="53">
        <f>$AI$104+($AI$105*AD53)</f>
        <v>47.98062250322482</v>
      </c>
      <c r="AD53" s="55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2022-11-10T16:31:44Z</dcterms:modified>
  <cp:category/>
  <cp:version/>
  <cp:contentType/>
  <cp:contentStatus/>
</cp:coreProperties>
</file>