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<sst xmlns="http://schemas.openxmlformats.org/spreadsheetml/2006/main" count="384" uniqueCount="148">
  <si>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</si>
  <si>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</si>
  <si>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</si>
  <si>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</si>
  <si>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</si>
  <si>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</si>
  <si>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</si>
  <si>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</si>
  <si>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</si>
  <si>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</si>
  <si>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</si>
  <si>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</si>
  <si>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</si>
  <si>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</si>
  <si>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</si>
  <si>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</si>
  <si>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</si>
  <si>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</si>
  <si>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</si>
  <si>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</si>
  <si>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</si>
  <si>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</si>
  <si>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</si>
  <si>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</si>
  <si>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</si>
  <si>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</si>
  <si>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</si>
  <si>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</si>
  <si>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</si>
  <si>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</si>
  <si>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</si>
  <si>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</si>
  <si>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</si>
  <si>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</si>
  <si>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</si>
  <si>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</si>
  <si>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</si>
  <si>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</si>
  <si>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</si>
  <si>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</si>
  <si>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</si>
  <si>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</si>
  <si>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</si>
  <si>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</si>
  <si>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</si>
  <si>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</si>
  <si>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</si>
  <si>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</si>
  <si>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</si>
  <si>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</si>
  <si>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</si>
  <si>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</si>
  <si>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</si>
  <si>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</si>
  <si>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</si>
  <si>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</si>
  <si>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</si>
  <si>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</si>
  <si>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</si>
  <si>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</si>
  <si>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</si>
  <si>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</si>
  <si>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</si>
  <si>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</si>
  <si>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</si>
  <si>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</si>
  <si>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</si>
  <si>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</si>
  <si>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</si>
  <si>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</si>
  <si>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</si>
  <si>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</si>
  <si>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</si>
  <si>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</si>
  <si>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</si>
  <si>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</si>
  <si>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</si>
  <si>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</si>
  <si>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</si>
  <si>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</si>
  <si>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</si>
  <si>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</si>
  <si>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</si>
  <si>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</si>
  <si>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</si>
  <si>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</si>
  <si>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</si>
  <si>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</si>
  <si>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</si>
  <si>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</si>
  <si>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</si>
  <si>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</si>
  <si>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</si>
  <si>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</si>
  <si>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</si>
  <si>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</si>
  <si>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</si>
  <si>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</si>
  <si>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</si>
  <si>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</si>
  <si>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</si>
  <si>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</si>
  <si>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</si>
  <si>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</si>
  <si>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</si>
  <si>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</si>
  <si>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</si>
  <si>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</si>
  <si>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</si>
  <si>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</si>
  <si>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</si>
  <si>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</si>
  <si>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</si>
  <si>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</si>
  <si>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</si>
  <si>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</si>
  <si>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</si>
  <si>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</si>
  <si>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</si>
  <si>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</si>
  <si>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</si>
  <si>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</si>
  <si>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</si>
  <si>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</si>
  <si>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</si>
  <si>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</si>
  <si>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</si>
  <si>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</si>
  <si>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</si>
  <si>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</si>
  <si>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</si>
  <si>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</si>
  <si>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</si>
  <si>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</si>
  <si>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</si>
  <si>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</si>
  <si>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</si>
  <si>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</si>
  <si>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</si>
  <si>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</si>
  <si>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</si>
  <si>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</si>
  <si>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</si>
  <si>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</si>
  <si>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</si>
  <si>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</si>
  <si>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3.10.20</t>
  </si>
  <si>
    <t>Source:  USDA WASDE Report 3.10.20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</si>
</sst>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0.4341801385681293</c:v>
                </c:pt>
              </c:numCache>
            </c:numRef>
          </c:val>
        </c:ser>
        <c:axId val="6203670"/>
        <c:axId val="45688703"/>
      </c:barChart>
      <c:catAx>
        <c:axId val="6203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88703"/>
        <c:crosses val="autoZero"/>
        <c:auto val="1"/>
        <c:lblOffset val="100"/>
        <c:tickLblSkip val="3"/>
        <c:noMultiLvlLbl val="0"/>
      </c:catAx>
      <c:valAx>
        <c:axId val="45688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3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4.55</c:v>
                </c:pt>
              </c:numCache>
            </c:numRef>
          </c:val>
          <c:smooth val="0"/>
        </c:ser>
        <c:marker val="1"/>
        <c:axId val="66946964"/>
        <c:axId val="62413765"/>
      </c:lineChart>
      <c:catAx>
        <c:axId val="66946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13765"/>
        <c:crosses val="autoZero"/>
        <c:auto val="0"/>
        <c:lblOffset val="100"/>
        <c:tickLblSkip val="3"/>
        <c:tickMarkSkip val="2"/>
        <c:noMultiLvlLbl val="0"/>
      </c:catAx>
      <c:valAx>
        <c:axId val="62413765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469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0.4341801385681293</c:v>
                </c:pt>
              </c:numCache>
            </c:numRef>
          </c:val>
        </c:ser>
        <c:axId val="65168722"/>
        <c:axId val="10844747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4.55</c:v>
                </c:pt>
              </c:numCache>
            </c:numRef>
          </c:val>
          <c:smooth val="0"/>
        </c:ser>
        <c:axId val="46062208"/>
        <c:axId val="60735617"/>
      </c:lineChart>
      <c:catAx>
        <c:axId val="65168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44747"/>
        <c:crosses val="autoZero"/>
        <c:auto val="0"/>
        <c:lblOffset val="100"/>
        <c:tickLblSkip val="3"/>
        <c:tickMarkSkip val="2"/>
        <c:noMultiLvlLbl val="0"/>
      </c:catAx>
      <c:valAx>
        <c:axId val="1084474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68722"/>
        <c:crossesAt val="1"/>
        <c:crossBetween val="between"/>
        <c:dispUnits/>
        <c:minorUnit val="0.05"/>
      </c:valAx>
      <c:catAx>
        <c:axId val="46062208"/>
        <c:scaling>
          <c:orientation val="minMax"/>
        </c:scaling>
        <c:axPos val="b"/>
        <c:delete val="1"/>
        <c:majorTickMark val="out"/>
        <c:minorTickMark val="none"/>
        <c:tickLblPos val="nextTo"/>
        <c:crossAx val="60735617"/>
        <c:crosses val="autoZero"/>
        <c:auto val="0"/>
        <c:lblOffset val="100"/>
        <c:tickLblSkip val="1"/>
        <c:noMultiLvlLbl val="0"/>
      </c:catAx>
      <c:valAx>
        <c:axId val="60735617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62208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1920</c:v>
                </c:pt>
              </c:numCache>
            </c:numRef>
          </c:val>
        </c:ser>
        <c:axId val="16502430"/>
        <c:axId val="8808423"/>
      </c:barChart>
      <c:catAx>
        <c:axId val="1650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08423"/>
        <c:crosses val="autoZero"/>
        <c:auto val="0"/>
        <c:lblOffset val="100"/>
        <c:tickLblSkip val="3"/>
        <c:tickMarkSkip val="2"/>
        <c:noMultiLvlLbl val="0"/>
      </c:catAx>
      <c:valAx>
        <c:axId val="8808423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024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1103</c:v>
                </c:pt>
                <c:pt idx="46">
                  <c:v>1165</c:v>
                </c:pt>
              </c:numCache>
            </c:numRef>
          </c:val>
        </c:ser>
        <c:axId val="49903972"/>
        <c:axId val="37929045"/>
      </c:barChart>
      <c:catAx>
        <c:axId val="49903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29045"/>
        <c:crosses val="autoZero"/>
        <c:auto val="1"/>
        <c:lblOffset val="100"/>
        <c:tickLblSkip val="3"/>
        <c:noMultiLvlLbl val="0"/>
      </c:catAx>
      <c:valAx>
        <c:axId val="37929045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0397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90</c:v>
                </c:pt>
                <c:pt idx="46">
                  <c:v>150</c:v>
                </c:pt>
              </c:numCache>
            </c:numRef>
          </c:val>
        </c:ser>
        <c:axId val="26200482"/>
        <c:axId val="21616475"/>
      </c:barChart>
      <c:catAx>
        <c:axId val="26200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616475"/>
        <c:crosses val="autoZero"/>
        <c:auto val="1"/>
        <c:lblOffset val="100"/>
        <c:tickLblSkip val="3"/>
        <c:noMultiLvlLbl val="0"/>
      </c:catAx>
      <c:valAx>
        <c:axId val="21616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200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955</c:v>
                </c:pt>
              </c:numCache>
            </c:numRef>
          </c:val>
        </c:ser>
        <c:axId val="22898000"/>
        <c:axId val="60062225"/>
      </c:barChart>
      <c:catAx>
        <c:axId val="22898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062225"/>
        <c:crosses val="autoZero"/>
        <c:auto val="1"/>
        <c:lblOffset val="100"/>
        <c:tickLblSkip val="3"/>
        <c:noMultiLvlLbl val="0"/>
      </c:catAx>
      <c:valAx>
        <c:axId val="60062225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898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Sheet'!$E$4:$E$51</c:f>
              <c:numCache>
                <c:ptCount val="48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</c:numCache>
            </c:numRef>
          </c:val>
          <c:smooth val="0"/>
        </c:ser>
        <c:marker val="1"/>
        <c:axId val="64082926"/>
        <c:axId val="46465527"/>
      </c:lineChart>
      <c:catAx>
        <c:axId val="6408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465527"/>
        <c:crosses val="autoZero"/>
        <c:auto val="0"/>
        <c:lblOffset val="100"/>
        <c:tickLblSkip val="3"/>
        <c:tickMarkSkip val="2"/>
        <c:noMultiLvlLbl val="0"/>
      </c:catAx>
      <c:valAx>
        <c:axId val="4646552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08292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</c:numCache>
            </c:numRef>
          </c:val>
        </c:ser>
        <c:axId val="5323004"/>
        <c:axId val="20149389"/>
      </c:barChart>
      <c:catAx>
        <c:axId val="5323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389"/>
        <c:crosses val="autoZero"/>
        <c:auto val="0"/>
        <c:lblOffset val="100"/>
        <c:tickLblSkip val="3"/>
        <c:tickMarkSkip val="2"/>
        <c:noMultiLvlLbl val="0"/>
      </c:catAx>
      <c:valAx>
        <c:axId val="20149389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004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45.2</c:v>
                </c:pt>
              </c:numCache>
            </c:numRef>
          </c:val>
          <c:smooth val="0"/>
        </c:ser>
        <c:marker val="1"/>
        <c:axId val="47461370"/>
        <c:axId val="34202451"/>
      </c:lineChart>
      <c:catAx>
        <c:axId val="4746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02451"/>
        <c:crosses val="autoZero"/>
        <c:auto val="0"/>
        <c:lblOffset val="100"/>
        <c:tickLblSkip val="3"/>
        <c:tickMarkSkip val="2"/>
        <c:noMultiLvlLbl val="0"/>
      </c:catAx>
      <c:valAx>
        <c:axId val="3420245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613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3105</c:v>
                </c:pt>
              </c:numCache>
            </c:numRef>
          </c:val>
        </c:ser>
        <c:axId val="52346984"/>
        <c:axId val="41667529"/>
      </c:barChart>
      <c:catAx>
        <c:axId val="52346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67529"/>
        <c:crosses val="autoZero"/>
        <c:auto val="0"/>
        <c:lblOffset val="100"/>
        <c:tickLblSkip val="3"/>
        <c:tickMarkSkip val="2"/>
        <c:noMultiLvlLbl val="0"/>
      </c:catAx>
      <c:valAx>
        <c:axId val="41667529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69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1000</c:v>
                </c:pt>
              </c:numCache>
            </c:numRef>
          </c:val>
        </c:ser>
        <c:axId val="398790"/>
        <c:axId val="11564911"/>
      </c:barChart>
      <c:catAx>
        <c:axId val="3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64911"/>
        <c:crosses val="autoZero"/>
        <c:auto val="0"/>
        <c:lblOffset val="100"/>
        <c:tickLblSkip val="3"/>
        <c:tickMarkSkip val="2"/>
        <c:noMultiLvlLbl val="0"/>
      </c:catAx>
      <c:valAx>
        <c:axId val="115649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7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45.2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72bd69c-0bf0-4a73-942c-470d5a703d1b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51.6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24b642f-e461-49ad-88e9-70bd8c27c504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ea00774-eb4c-457a-b24a-78083985a19c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45.2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ca171ae-5a8e-4c39-a270-d072faa8a1d5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8ed4d7b-e652-4083-9951-7b5875a445a3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66075cd-5fd2-458c-a12f-193f7b75f212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a104e61-0588-4667-b331-5a95fa9d9a28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fe26ac6-ff0a-4a12-8a47-5d6f903dba3e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230c1ee-1804-492c-abfe-891f4654b763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d4fc902-b2c8-4cfe-882d-d686c2938210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70fc2fd8-a1d8-48ca-8f00-170e9a1850cc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1510efb-d7a8-49c1-ba30-0f542908c6cb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146</v>
      </c>
      <c r="C1" s="2"/>
      <c r="D1" s="2"/>
      <c r="X1" s="5"/>
    </row>
    <row r="2" spans="2:3" ht="12.75">
      <c r="B2" s="70" t="s">
        <v>147</v>
      </c>
      <c r="C2" s="70"/>
    </row>
    <row r="3" spans="2:51" ht="12.75">
      <c r="B3" s="15" t="str">
        <f>'Wheat Annual Balance Sheet'!B2&amp;" "&amp;"&amp; K-State Ag. Econ. Dept."</f>
        <v>Source:  USDA WASDE Report 3.10.20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45.2</v>
      </c>
      <c r="AX8" s="75">
        <f>AW8</f>
        <v>45.2</v>
      </c>
      <c r="AY8" s="75">
        <f>AX8</f>
        <v>45.2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37.2</v>
      </c>
      <c r="AX9" s="75">
        <f>AW9</f>
        <v>37.2</v>
      </c>
      <c r="AY9" s="75">
        <f>AX9</f>
        <v>37.2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51.7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0.8230088495575222</v>
      </c>
      <c r="AX11" s="76">
        <f t="shared" si="6"/>
        <v>0.8230088495575222</v>
      </c>
      <c r="AY11" s="76">
        <f t="shared" si="6"/>
        <v>0.8230088495575222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77">
        <v>1920</v>
      </c>
      <c r="AX12" s="77">
        <f>AX9*AX10</f>
        <v>1440.3076923076926</v>
      </c>
      <c r="AY12" s="77">
        <f>AY9*AY10</f>
        <v>1960.4400000000003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1080</v>
      </c>
      <c r="AX13" s="107">
        <f>AW13</f>
        <v>1080</v>
      </c>
      <c r="AY13" s="107">
        <f>AX13</f>
        <v>1080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105</v>
      </c>
      <c r="AX14" s="107">
        <f>AW14</f>
        <v>105</v>
      </c>
      <c r="AY14" s="107">
        <f>AX14</f>
        <v>105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3119</v>
      </c>
      <c r="AW15" s="77">
        <v>3105</v>
      </c>
      <c r="AX15" s="77">
        <f t="shared" si="10"/>
        <v>2625.3076923076924</v>
      </c>
      <c r="AY15" s="77">
        <f t="shared" si="10"/>
        <v>3145.4400000000005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59</v>
      </c>
      <c r="AW17" s="92">
        <v>60</v>
      </c>
      <c r="AX17" s="107">
        <f aca="true" t="shared" si="11" ref="AX17:AY19">AW17</f>
        <v>60</v>
      </c>
      <c r="AY17" s="107">
        <f t="shared" si="11"/>
        <v>60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955</v>
      </c>
      <c r="AW18" s="92">
        <v>955</v>
      </c>
      <c r="AX18" s="107">
        <f t="shared" si="11"/>
        <v>955</v>
      </c>
      <c r="AY18" s="107">
        <f t="shared" si="11"/>
        <v>955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90</v>
      </c>
      <c r="AW19" s="92">
        <v>150</v>
      </c>
      <c r="AX19" s="107">
        <f t="shared" si="11"/>
        <v>150</v>
      </c>
      <c r="AY19" s="107">
        <f t="shared" si="11"/>
        <v>150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1103</v>
      </c>
      <c r="AW20" s="77">
        <v>1165</v>
      </c>
      <c r="AX20" s="77">
        <f t="shared" si="15"/>
        <v>1165</v>
      </c>
      <c r="AY20" s="77">
        <f t="shared" si="15"/>
        <v>1165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1000</v>
      </c>
      <c r="AX22" s="107">
        <f>AW22</f>
        <v>1000</v>
      </c>
      <c r="AY22" s="107">
        <f>AX22</f>
        <v>1000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1000</v>
      </c>
      <c r="AX24" s="77">
        <f t="shared" si="17"/>
        <v>1000</v>
      </c>
      <c r="AY24" s="77">
        <f t="shared" si="17"/>
        <v>1000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77">
        <v>2165</v>
      </c>
      <c r="AX26" s="77">
        <f t="shared" si="19"/>
        <v>2165</v>
      </c>
      <c r="AY26" s="77">
        <f>AY20+AY24</f>
        <v>2165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1080</v>
      </c>
      <c r="AW28" s="92">
        <v>940</v>
      </c>
      <c r="AX28" s="77">
        <f t="shared" si="21"/>
        <v>460.3076923076924</v>
      </c>
      <c r="AY28" s="77">
        <f>AY15-AY26</f>
        <v>980.4400000000005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0.5296714075527219</v>
      </c>
      <c r="AW34" s="84">
        <f>AW28/AW26</f>
        <v>0.4341801385681293</v>
      </c>
      <c r="AX34" s="84">
        <f t="shared" si="25"/>
        <v>0.21261325279801033</v>
      </c>
      <c r="AY34" s="84">
        <f t="shared" si="25"/>
        <v>0.45285912240184784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4.55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 t="s">
        <v>145</v>
      </c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11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1" sqref="E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3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>$AI$104+($AI$105*AD48)</f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3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955</v>
      </c>
      <c r="M49" s="45">
        <f>'Wheat Annual Balance Sheet'!$AV$19</f>
        <v>90</v>
      </c>
      <c r="N49" s="45">
        <f>'Wheat Annual Balance Sheet'!$AV$20</f>
        <v>1103</v>
      </c>
      <c r="O49" s="45">
        <f>'Wheat Annual Balance Sheet'!$AV$22</f>
        <v>936</v>
      </c>
      <c r="P49" s="45">
        <f>'Wheat Annual Balance Sheet'!$AV$23</f>
        <v>0</v>
      </c>
      <c r="Q49" s="45">
        <f>'Wheat Annual Balance Sheet'!$AV$24</f>
        <v>936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>$AI$104+($AI$105*AD49)</f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45.2</v>
      </c>
      <c r="D50" s="50">
        <f>'Wheat Annual Balance Sheet'!$AW$9</f>
        <v>37.2</v>
      </c>
      <c r="E50" s="50">
        <f>'Wheat Annual Balance Sheet'!$AW$47</f>
        <v>22.2</v>
      </c>
      <c r="F50" s="50">
        <f>'Wheat Annual Balance Sheet'!$AW$10</f>
        <v>51.7</v>
      </c>
      <c r="G50" s="51">
        <f>'Wheat Annual Balance Sheet'!$AW$12</f>
        <v>1920</v>
      </c>
      <c r="H50" s="51">
        <f>'Wheat Annual Balance Sheet'!$AW$13</f>
        <v>1080</v>
      </c>
      <c r="I50" s="51">
        <f>'Wheat Annual Balance Sheet'!$AW$14</f>
        <v>105</v>
      </c>
      <c r="J50" s="51">
        <f>'Wheat Annual Balance Sheet'!$AW$15</f>
        <v>3105</v>
      </c>
      <c r="K50" s="51">
        <f>'Wheat Annual Balance Sheet'!$AW$17</f>
        <v>60</v>
      </c>
      <c r="L50" s="51">
        <f>'Wheat Annual Balance Sheet'!$AW$18</f>
        <v>955</v>
      </c>
      <c r="M50" s="51">
        <f>'Wheat Annual Balance Sheet'!$AW$19</f>
        <v>150</v>
      </c>
      <c r="N50" s="51">
        <f>'Wheat Annual Balance Sheet'!$AW$20</f>
        <v>1165</v>
      </c>
      <c r="O50" s="51">
        <f>'Wheat Annual Balance Sheet'!$AW$22</f>
        <v>1000</v>
      </c>
      <c r="P50" s="51">
        <f>'Wheat Annual Balance Sheet'!$AW$23</f>
        <v>0</v>
      </c>
      <c r="Q50" s="51">
        <f>'Wheat Annual Balance Sheet'!$AW$24</f>
        <v>1000</v>
      </c>
      <c r="R50" s="51">
        <f>'Wheat Annual Balance Sheet'!$AW$26</f>
        <v>2165</v>
      </c>
      <c r="S50" s="51">
        <f>'Wheat Annual Balance Sheet'!$AW$28</f>
        <v>940</v>
      </c>
      <c r="T50" s="51"/>
      <c r="U50" s="51"/>
      <c r="V50" s="51"/>
      <c r="W50" s="51"/>
      <c r="X50" s="52">
        <f>'Wheat Annual Balance Sheet'!$AW$34</f>
        <v>0.4341801385681293</v>
      </c>
      <c r="Y50" s="53">
        <f>'Wheat Annual Balance Sheet'!$AW$36</f>
        <v>4.55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12">
        <v>20</v>
      </c>
      <c r="E51" s="50">
        <f>'Wheat Annual Balance Sheet'!$AX$47</f>
        <v>21.8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2020-03-10T16:44:17Z</dcterms:modified>
  <cp:category/>
  <cp:version/>
  <cp:contentType/>
  <cp:contentStatus/>
</cp:coreProperties>
</file>