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<sst xmlns="http://schemas.openxmlformats.org/spreadsheetml/2006/main" count="383" uniqueCount="147">
  <si>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</si>
  <si>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</si>
  <si>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</si>
  <si>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</si>
  <si>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</si>
  <si>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</si>
  <si>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</si>
  <si>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</si>
  <si>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</si>
  <si>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</si>
  <si>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</si>
  <si>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</si>
  <si>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</si>
  <si>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</si>
  <si>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</si>
  <si>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</si>
  <si>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</si>
  <si>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</si>
  <si>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</si>
  <si>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</si>
  <si>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</si>
  <si>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</si>
  <si>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</si>
  <si>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</si>
  <si>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</si>
  <si>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</si>
  <si>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</si>
  <si>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</si>
  <si>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</si>
  <si>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</si>
  <si>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</si>
  <si>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</si>
  <si>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</si>
  <si>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</si>
  <si>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</si>
  <si>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</si>
  <si>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</si>
  <si>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</si>
  <si>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</si>
  <si>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</si>
  <si>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</si>
  <si>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</si>
  <si>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</si>
  <si>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</si>
  <si>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</si>
  <si>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</si>
  <si>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</si>
  <si>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</si>
  <si>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</si>
  <si>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</si>
  <si>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</si>
  <si>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</si>
  <si>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</si>
  <si>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</si>
  <si>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</si>
  <si>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</si>
  <si>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</si>
  <si>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</si>
  <si>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</si>
  <si>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</si>
  <si>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</si>
  <si>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</si>
  <si>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</si>
  <si>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</si>
  <si>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</si>
  <si>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</si>
  <si>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</si>
  <si>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</si>
  <si>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</si>
  <si>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</si>
  <si>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</si>
  <si>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</si>
  <si>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</si>
  <si>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</si>
  <si>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</si>
  <si>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</si>
  <si>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</si>
  <si>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</si>
  <si>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</si>
  <si>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</si>
  <si>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</si>
  <si>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</si>
  <si>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</si>
  <si>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</si>
  <si>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</si>
  <si>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</si>
  <si>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</si>
  <si>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</si>
  <si>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</si>
  <si>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</si>
  <si>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</si>
  <si>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</si>
  <si>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</si>
  <si>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</si>
  <si>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</si>
  <si>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</si>
  <si>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</si>
  <si>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</si>
  <si>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</si>
  <si>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</si>
  <si>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</si>
  <si>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</si>
  <si>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</si>
  <si>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</si>
  <si>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</si>
  <si>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</si>
  <si>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</si>
  <si>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</si>
  <si>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</si>
  <si>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</si>
  <si>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</si>
  <si>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</si>
  <si>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</si>
  <si>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</si>
  <si>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</si>
  <si>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</si>
  <si>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</si>
  <si>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</si>
  <si>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</si>
  <si>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</si>
  <si>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</si>
  <si>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</si>
  <si>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</si>
  <si>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</si>
  <si>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</si>
  <si>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</si>
  <si>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</si>
  <si>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</si>
  <si>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</si>
  <si>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</si>
  <si>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</si>
  <si>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</si>
  <si>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</si>
  <si>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</si>
  <si>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</si>
  <si>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</si>
  <si>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</si>
  <si>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</si>
  <si>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</si>
  <si>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</si>
  <si>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</si>
  <si>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</si>
  <si>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</si>
  <si>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</si>
  <si>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</si>
  <si>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7.11.19</t>
  </si>
  <si>
    <t>Source:  USDA WASDE Report 7.11.19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</si>
</sst>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0.5239491691104594</c:v>
                </c:pt>
                <c:pt idx="46">
                  <c:v>0.46882325363338023</c:v>
                </c:pt>
              </c:numCache>
            </c:numRef>
          </c:val>
        </c:ser>
        <c:axId val="941315"/>
        <c:axId val="8471836"/>
      </c:barChart>
      <c:cat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1836"/>
        <c:crosses val="autoZero"/>
        <c:auto val="1"/>
        <c:lblOffset val="100"/>
        <c:tickLblSkip val="3"/>
        <c:noMultiLvlLbl val="0"/>
      </c:catAx>
      <c:valAx>
        <c:axId val="8471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5.2</c:v>
                </c:pt>
              </c:numCache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66486"/>
        <c:crosses val="autoZero"/>
        <c:auto val="0"/>
        <c:lblOffset val="100"/>
        <c:tickLblSkip val="3"/>
        <c:tickMarkSkip val="2"/>
        <c:noMultiLvlLbl val="0"/>
      </c:catAx>
      <c:valAx>
        <c:axId val="55266486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972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0.5239491691104594</c:v>
                </c:pt>
                <c:pt idx="46">
                  <c:v>0.46882325363338023</c:v>
                </c:pt>
              </c:numCache>
            </c:numRef>
          </c:val>
        </c:ser>
        <c:axId val="27636327"/>
        <c:axId val="47400352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5.2</c:v>
                </c:pt>
              </c:numCache>
            </c:numRef>
          </c:val>
          <c:smooth val="0"/>
        </c:ser>
        <c:axId val="23949985"/>
        <c:axId val="14223274"/>
      </c:lineChart>
      <c:catAx>
        <c:axId val="27636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00352"/>
        <c:crosses val="autoZero"/>
        <c:auto val="0"/>
        <c:lblOffset val="100"/>
        <c:tickLblSkip val="3"/>
        <c:tickMarkSkip val="2"/>
        <c:noMultiLvlLbl val="0"/>
      </c:catAx>
      <c:valAx>
        <c:axId val="4740035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36327"/>
        <c:crossesAt val="1"/>
        <c:crossBetween val="between"/>
        <c:dispUnits/>
        <c:minorUnit val="0.05"/>
      </c:valAx>
      <c:catAx>
        <c:axId val="23949985"/>
        <c:scaling>
          <c:orientation val="minMax"/>
        </c:scaling>
        <c:axPos val="b"/>
        <c:delete val="1"/>
        <c:majorTickMark val="out"/>
        <c:minorTickMark val="none"/>
        <c:tickLblPos val="nextTo"/>
        <c:crossAx val="14223274"/>
        <c:crosses val="autoZero"/>
        <c:auto val="0"/>
        <c:lblOffset val="100"/>
        <c:tickLblSkip val="1"/>
        <c:noMultiLvlLbl val="0"/>
      </c:catAx>
      <c:valAx>
        <c:axId val="1422327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9985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1884</c:v>
                </c:pt>
                <c:pt idx="46">
                  <c:v>1921</c:v>
                </c:pt>
              </c:numCache>
            </c:numRef>
          </c:val>
        </c:ser>
        <c:axId val="60900603"/>
        <c:axId val="11234516"/>
      </c:barChart>
      <c:cat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 val="autoZero"/>
        <c:auto val="0"/>
        <c:lblOffset val="100"/>
        <c:tickLblSkip val="3"/>
        <c:tickMarkSkip val="2"/>
        <c:noMultiLvlLbl val="0"/>
      </c:catAx>
      <c:valAx>
        <c:axId val="11234516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006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1110</c:v>
                </c:pt>
                <c:pt idx="46">
                  <c:v>1183</c:v>
                </c:pt>
              </c:numCache>
            </c:numRef>
          </c:val>
        </c:ser>
        <c:axId val="9137661"/>
        <c:axId val="15130086"/>
      </c:barChart>
      <c:cat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086"/>
        <c:crosses val="autoZero"/>
        <c:auto val="1"/>
        <c:lblOffset val="100"/>
        <c:tickLblSkip val="3"/>
        <c:noMultiLvlLbl val="0"/>
      </c:catAx>
      <c:valAx>
        <c:axId val="15130086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6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91</c:v>
                </c:pt>
                <c:pt idx="46">
                  <c:v>150</c:v>
                </c:pt>
              </c:numCache>
            </c:numRef>
          </c:val>
        </c:ser>
        <c:axId val="1953047"/>
        <c:axId val="17577424"/>
      </c:barChart>
      <c:catAx>
        <c:axId val="195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577424"/>
        <c:crosses val="autoZero"/>
        <c:auto val="1"/>
        <c:lblOffset val="100"/>
        <c:tickLblSkip val="3"/>
        <c:noMultiLvlLbl val="0"/>
      </c:catAx>
      <c:valAx>
        <c:axId val="17577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53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960</c:v>
                </c:pt>
                <c:pt idx="46">
                  <c:v>965</c:v>
                </c:pt>
              </c:numCache>
            </c:numRef>
          </c:val>
        </c:ser>
        <c:axId val="23979089"/>
        <c:axId val="14485210"/>
      </c:barChart>
      <c:catAx>
        <c:axId val="239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485210"/>
        <c:crosses val="autoZero"/>
        <c:auto val="1"/>
        <c:lblOffset val="100"/>
        <c:tickLblSkip val="3"/>
        <c:noMultiLvlLbl val="0"/>
      </c:catAx>
      <c:valAx>
        <c:axId val="14485210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979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Sheet'!$E$4:$E$50</c:f>
              <c:numCache>
                <c:ptCount val="47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29.5</c:v>
                </c:pt>
                <c:pt idx="44">
                  <c:v>26.5</c:v>
                </c:pt>
                <c:pt idx="45">
                  <c:v>23.1</c:v>
                </c:pt>
                <c:pt idx="46">
                  <c:v>22.2</c:v>
                </c:pt>
              </c:numCache>
            </c:numRef>
          </c:val>
          <c:smooth val="0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451332"/>
        <c:crosses val="autoZero"/>
        <c:auto val="0"/>
        <c:lblOffset val="100"/>
        <c:tickLblSkip val="3"/>
        <c:tickMarkSkip val="2"/>
        <c:noMultiLvlLbl val="0"/>
      </c:catAx>
      <c:valAx>
        <c:axId val="3245133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25802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50</c:v>
                </c:pt>
              </c:numCache>
            </c:numRef>
          </c:val>
        </c:ser>
        <c:axId val="23626533"/>
        <c:axId val="11312206"/>
      </c:barChart>
      <c:catAx>
        <c:axId val="23626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12206"/>
        <c:crosses val="autoZero"/>
        <c:auto val="0"/>
        <c:lblOffset val="100"/>
        <c:tickLblSkip val="3"/>
        <c:tickMarkSkip val="2"/>
        <c:noMultiLvlLbl val="0"/>
      </c:catAx>
      <c:valAx>
        <c:axId val="11312206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6533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45.6</c:v>
                </c:pt>
              </c:numCache>
            </c:numRef>
          </c:val>
          <c:smooth val="0"/>
        </c:ser>
        <c:marker val="1"/>
        <c:axId val="34700991"/>
        <c:axId val="43873464"/>
      </c:lineChart>
      <c:catAx>
        <c:axId val="34700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464"/>
        <c:crosses val="autoZero"/>
        <c:auto val="0"/>
        <c:lblOffset val="100"/>
        <c:tickLblSkip val="3"/>
        <c:tickMarkSkip val="2"/>
        <c:noMultiLvlLbl val="0"/>
      </c:catAx>
      <c:valAx>
        <c:axId val="4387346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009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3118</c:v>
                </c:pt>
                <c:pt idx="46">
                  <c:v>3133</c:v>
                </c:pt>
              </c:numCache>
            </c:numRef>
          </c:val>
        </c:ser>
        <c:axId val="59316857"/>
        <c:axId val="64089666"/>
      </c:barChart>
      <c:catAx>
        <c:axId val="5931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666"/>
        <c:crosses val="autoZero"/>
        <c:auto val="0"/>
        <c:lblOffset val="100"/>
        <c:tickLblSkip val="3"/>
        <c:tickMarkSkip val="2"/>
        <c:noMultiLvlLbl val="0"/>
      </c:catAx>
      <c:valAx>
        <c:axId val="64089666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68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950</c:v>
                </c:pt>
              </c:numCache>
            </c:numRef>
          </c:val>
        </c:ser>
        <c:axId val="39936083"/>
        <c:axId val="23880428"/>
      </c:barChart>
      <c:catAx>
        <c:axId val="3993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80428"/>
        <c:crosses val="autoZero"/>
        <c:auto val="0"/>
        <c:lblOffset val="100"/>
        <c:tickLblSkip val="3"/>
        <c:tickMarkSkip val="2"/>
        <c:noMultiLvlLbl val="0"/>
      </c:catAx>
      <c:valAx>
        <c:axId val="2388042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60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45.6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37c907-8049-4786-9f61-eb08bbac94c8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50.0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570a4a7-7bbe-481b-9f88-c1cc58993e45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7fddee4-a2c5-46b7-b033-ca0b9b206136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45.6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50.0 bu/A and USDA estimated 45.6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510b6c8-972e-46d6-ae40-354d01e6e18c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abdd688-baca-4bc9-8346-ae3b620c532b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a989c1f-1fcb-47b3-ad4b-62a098b3d7ac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aeede45-95c1-470d-8518-e33226084263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0e0c498-c509-43c6-9333-a982a4c18cc1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50.0 bu/A and USDA estimated 45.6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b2ed300-ba3c-4f01-b562-18cd69669d46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9f93e85-513d-4d04-aefa-fe21189468a3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866cffa1-1ce5-41d8-93fe-8621f1cd7b92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c760e57-83ee-49e4-b183-7b3992197c77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7.11.19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45.6</v>
      </c>
      <c r="AX8" s="75">
        <f>AW8</f>
        <v>45.6</v>
      </c>
      <c r="AY8" s="75">
        <f>AX8</f>
        <v>45.6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38.4</v>
      </c>
      <c r="AX9" s="75">
        <f>AW9</f>
        <v>38.4</v>
      </c>
      <c r="AY9" s="75">
        <f>AX9</f>
        <v>38.4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50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0.8421052631578947</v>
      </c>
      <c r="AX11" s="76">
        <f t="shared" si="6"/>
        <v>0.8421052631578947</v>
      </c>
      <c r="AY11" s="76">
        <f t="shared" si="6"/>
        <v>0.8421052631578947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1884</v>
      </c>
      <c r="AW12" s="77">
        <v>1921</v>
      </c>
      <c r="AX12" s="77">
        <f>AX9*AX10</f>
        <v>1486.769230769231</v>
      </c>
      <c r="AY12" s="77">
        <f>AY9*AY10</f>
        <v>2023.68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1072</v>
      </c>
      <c r="AX13" s="107">
        <f>AW13</f>
        <v>1072</v>
      </c>
      <c r="AY13" s="107">
        <f>AX13</f>
        <v>1072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140</v>
      </c>
      <c r="AX14" s="107">
        <f>AW14</f>
        <v>140</v>
      </c>
      <c r="AY14" s="107">
        <f>AX14</f>
        <v>140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3118</v>
      </c>
      <c r="AW15" s="77">
        <v>3133</v>
      </c>
      <c r="AX15" s="77">
        <f t="shared" si="10"/>
        <v>2698.769230769231</v>
      </c>
      <c r="AY15" s="77">
        <f t="shared" si="10"/>
        <v>3235.6800000000003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60</v>
      </c>
      <c r="AW17" s="92">
        <v>68</v>
      </c>
      <c r="AX17" s="107">
        <f aca="true" t="shared" si="11" ref="AX17:AY19">AW17</f>
        <v>68</v>
      </c>
      <c r="AY17" s="107">
        <f t="shared" si="11"/>
        <v>68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960</v>
      </c>
      <c r="AW18" s="92">
        <v>965</v>
      </c>
      <c r="AX18" s="107">
        <f t="shared" si="11"/>
        <v>965</v>
      </c>
      <c r="AY18" s="107">
        <f t="shared" si="11"/>
        <v>965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91</v>
      </c>
      <c r="AW19" s="92">
        <v>150</v>
      </c>
      <c r="AX19" s="107">
        <f t="shared" si="11"/>
        <v>150</v>
      </c>
      <c r="AY19" s="107">
        <f t="shared" si="11"/>
        <v>150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1110</v>
      </c>
      <c r="AW20" s="77">
        <v>1183</v>
      </c>
      <c r="AX20" s="77">
        <f t="shared" si="15"/>
        <v>1183</v>
      </c>
      <c r="AY20" s="77">
        <f t="shared" si="15"/>
        <v>1183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950</v>
      </c>
      <c r="AX22" s="107">
        <f>AW22</f>
        <v>950</v>
      </c>
      <c r="AY22" s="107">
        <f>AX22</f>
        <v>950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950</v>
      </c>
      <c r="AX24" s="77">
        <f t="shared" si="17"/>
        <v>950</v>
      </c>
      <c r="AY24" s="77">
        <f t="shared" si="17"/>
        <v>950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2046</v>
      </c>
      <c r="AW26" s="77">
        <v>2133</v>
      </c>
      <c r="AX26" s="77">
        <f t="shared" si="19"/>
        <v>2133</v>
      </c>
      <c r="AY26" s="77">
        <f>AY20+AY24</f>
        <v>2133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1072</v>
      </c>
      <c r="AW28" s="92">
        <v>1000</v>
      </c>
      <c r="AX28" s="77">
        <f t="shared" si="21"/>
        <v>565.769230769231</v>
      </c>
      <c r="AY28" s="77">
        <f>AY15-AY26</f>
        <v>1102.6800000000003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0.5239491691104594</v>
      </c>
      <c r="AW34" s="84">
        <f>AW28/AW26</f>
        <v>0.46882325363338023</v>
      </c>
      <c r="AX34" s="84">
        <f t="shared" si="25"/>
        <v>0.2652457715748856</v>
      </c>
      <c r="AY34" s="84">
        <f t="shared" si="25"/>
        <v>0.5169620253164559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5.2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/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29.5</v>
      </c>
      <c r="AU47" s="56">
        <v>26.5</v>
      </c>
      <c r="AV47" s="56">
        <v>23.1</v>
      </c>
      <c r="AW47" s="56">
        <v>22.2</v>
      </c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29.5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26.5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158</v>
      </c>
      <c r="J48" s="51">
        <f>'Wheat Annual Balance Sheet'!$AU$15</f>
        <v>3080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47</v>
      </c>
      <c r="N48" s="51">
        <f>'Wheat Annual Balance Sheet'!$AU$20</f>
        <v>1075</v>
      </c>
      <c r="O48" s="51">
        <f>'Wheat Annual Balance Sheet'!$AU$22</f>
        <v>906</v>
      </c>
      <c r="P48" s="51">
        <f>'Wheat Annual Balance Sheet'!$AU$23</f>
        <v>0</v>
      </c>
      <c r="Q48" s="51">
        <f>'Wheat Annual Balance Sheet'!$AU$24</f>
        <v>906</v>
      </c>
      <c r="R48" s="51">
        <f>'Wheat Annual Balance Sheet'!$AU$26</f>
        <v>1981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0.5547703180212014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23.1</v>
      </c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135</v>
      </c>
      <c r="J49" s="51">
        <f>'Wheat Annual Balance Sheet'!$AV$15</f>
        <v>3118</v>
      </c>
      <c r="K49" s="51">
        <f>'Wheat Annual Balance Sheet'!$AV$17</f>
        <v>60</v>
      </c>
      <c r="L49" s="51">
        <f>'Wheat Annual Balance Sheet'!$AV$18</f>
        <v>960</v>
      </c>
      <c r="M49" s="51">
        <f>'Wheat Annual Balance Sheet'!$AV$19</f>
        <v>91</v>
      </c>
      <c r="N49" s="51">
        <f>'Wheat Annual Balance Sheet'!$AV$20</f>
        <v>1110</v>
      </c>
      <c r="O49" s="51">
        <f>'Wheat Annual Balance Sheet'!$AV$22</f>
        <v>936</v>
      </c>
      <c r="P49" s="51">
        <f>'Wheat Annual Balance Sheet'!$AV$23</f>
        <v>0</v>
      </c>
      <c r="Q49" s="51">
        <f>'Wheat Annual Balance Sheet'!$AV$24</f>
        <v>936</v>
      </c>
      <c r="R49" s="51">
        <f>'Wheat Annual Balance Sheet'!$AV$26</f>
        <v>2046</v>
      </c>
      <c r="S49" s="51">
        <f>'Wheat Annual Balance Sheet'!$AV$28</f>
        <v>1072</v>
      </c>
      <c r="T49" s="51"/>
      <c r="U49" s="51"/>
      <c r="V49" s="51"/>
      <c r="W49" s="51"/>
      <c r="X49" s="52">
        <f>'Wheat Annual Balance Sheet'!$AV$34</f>
        <v>0.5239491691104594</v>
      </c>
      <c r="Y49" s="53">
        <f>'Wheat Annual Balance Sheet'!$AV$36</f>
        <v>5.16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45.6</v>
      </c>
      <c r="D50" s="50">
        <f>'Wheat Annual Balance Sheet'!$AW$9</f>
        <v>38.4</v>
      </c>
      <c r="E50" s="50">
        <f>'Wheat Annual Balance Sheet'!$AW$47</f>
        <v>22.2</v>
      </c>
      <c r="F50" s="50">
        <f>'Wheat Annual Balance Sheet'!$AW$10</f>
        <v>50</v>
      </c>
      <c r="G50" s="51">
        <f>'Wheat Annual Balance Sheet'!$AW$12</f>
        <v>1921</v>
      </c>
      <c r="H50" s="51">
        <f>'Wheat Annual Balance Sheet'!$AW$13</f>
        <v>1072</v>
      </c>
      <c r="I50" s="51">
        <f>'Wheat Annual Balance Sheet'!$AW$14</f>
        <v>140</v>
      </c>
      <c r="J50" s="51">
        <f>'Wheat Annual Balance Sheet'!$AW$15</f>
        <v>3133</v>
      </c>
      <c r="K50" s="51">
        <f>'Wheat Annual Balance Sheet'!$AW$17</f>
        <v>68</v>
      </c>
      <c r="L50" s="51">
        <f>'Wheat Annual Balance Sheet'!$AW$18</f>
        <v>965</v>
      </c>
      <c r="M50" s="51">
        <f>'Wheat Annual Balance Sheet'!$AW$19</f>
        <v>150</v>
      </c>
      <c r="N50" s="51">
        <f>'Wheat Annual Balance Sheet'!$AW$20</f>
        <v>1183</v>
      </c>
      <c r="O50" s="51">
        <f>'Wheat Annual Balance Sheet'!$AW$22</f>
        <v>950</v>
      </c>
      <c r="P50" s="51">
        <f>'Wheat Annual Balance Sheet'!$AW$23</f>
        <v>0</v>
      </c>
      <c r="Q50" s="51">
        <f>'Wheat Annual Balance Sheet'!$AW$24</f>
        <v>950</v>
      </c>
      <c r="R50" s="51">
        <f>'Wheat Annual Balance Sheet'!$AW$26</f>
        <v>2133</v>
      </c>
      <c r="S50" s="51">
        <f>'Wheat Annual Balance Sheet'!$AW$28</f>
        <v>1000</v>
      </c>
      <c r="T50" s="51"/>
      <c r="U50" s="51"/>
      <c r="V50" s="51"/>
      <c r="W50" s="51"/>
      <c r="X50" s="52">
        <f>'Wheat Annual Balance Sheet'!$AW$34</f>
        <v>0.46882325363338023</v>
      </c>
      <c r="Y50" s="53">
        <f>'Wheat Annual Balance Sheet'!$AW$36</f>
        <v>5.2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2019-07-13T17:52:02Z</dcterms:modified>
  <cp:category/>
  <cp:version/>
  <cp:contentType/>
  <cp:contentStatus/>
</cp:coreProperties>
</file>