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ksuemailprod-my.sharepoint.com/personal/jifft_ksu_edu/Documents/insurance-extension/NCERME/Forage-project/"/>
    </mc:Choice>
  </mc:AlternateContent>
  <xr:revisionPtr revIDLastSave="0" documentId="8_{B17F725B-EE67-4DBE-9EC9-72FECB2C2CAC}" xr6:coauthVersionLast="47" xr6:coauthVersionMax="47" xr10:uidLastSave="{00000000-0000-0000-0000-000000000000}"/>
  <bookViews>
    <workbookView xWindow="-110" yWindow="-110" windowWidth="22780" windowHeight="14540" xr2:uid="{D36D6511-EC57-47CC-BC8C-35E878DFED40}"/>
  </bookViews>
  <sheets>
    <sheet name="Get Started" sheetId="6" r:id="rId1"/>
    <sheet name="Hay Inventory" sheetId="2" r:id="rId2"/>
    <sheet name="Hay Budget" sheetId="3" r:id="rId3"/>
    <sheet name="Value of Hay on Hand" sheetId="8" r:id="rId4"/>
    <sheet name="Resources" sheetId="9" r:id="rId5"/>
  </sheets>
  <externalReferences>
    <externalReference r:id="rId6"/>
    <externalReference r:id="rId7"/>
    <externalReference r:id="rId8"/>
  </externalReferences>
  <definedNames>
    <definedName name="data">[1]kcd!$B$10:$AZ$1374</definedName>
    <definedName name="Feeds">[2]Feedstuffs!$A$3:$A$17</definedName>
    <definedName name="price_selections">'[2]Basic Info'!#REF!</definedName>
    <definedName name="Prices">[3]Prices!$A$1:$A$3</definedName>
    <definedName name="_xlnm.Print_Area" localSheetId="1">'Hay Inventory'!$A$1:$H$71</definedName>
    <definedName name="Units">[2]Feedstuffs!$E$46:$E$48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8" l="1"/>
  <c r="B28" i="8"/>
  <c r="B27" i="8"/>
  <c r="B20" i="8"/>
  <c r="B21" i="8"/>
  <c r="B22" i="8"/>
  <c r="B23" i="8"/>
  <c r="B24" i="8"/>
  <c r="B25" i="8"/>
  <c r="B19" i="8"/>
  <c r="B17" i="8"/>
  <c r="B16" i="8"/>
  <c r="B9" i="8"/>
  <c r="B10" i="8"/>
  <c r="B11" i="8"/>
  <c r="B12" i="8"/>
  <c r="B13" i="8"/>
  <c r="B14" i="8"/>
  <c r="B8" i="8"/>
  <c r="A28" i="8"/>
  <c r="A27" i="8"/>
  <c r="A20" i="8"/>
  <c r="A21" i="8"/>
  <c r="A22" i="8"/>
  <c r="A23" i="8"/>
  <c r="A24" i="8"/>
  <c r="A25" i="8"/>
  <c r="A19" i="8"/>
  <c r="A17" i="8"/>
  <c r="A16" i="8"/>
  <c r="A9" i="8"/>
  <c r="A10" i="8"/>
  <c r="A11" i="8"/>
  <c r="A12" i="8"/>
  <c r="A13" i="8"/>
  <c r="A14" i="8"/>
  <c r="A8" i="8"/>
  <c r="G18" i="3"/>
  <c r="G12" i="3"/>
  <c r="G13" i="3"/>
  <c r="G14" i="3"/>
  <c r="G15" i="3"/>
  <c r="G16" i="3"/>
  <c r="G17" i="3"/>
  <c r="H6" i="2"/>
  <c r="H7" i="2"/>
  <c r="A6" i="8"/>
  <c r="J66" i="2" l="1"/>
  <c r="J67" i="2"/>
  <c r="J56" i="2"/>
  <c r="J55" i="2"/>
  <c r="J54" i="2"/>
  <c r="K54" i="2" s="1"/>
  <c r="J47" i="2"/>
  <c r="D20" i="8" s="1"/>
  <c r="J48" i="2"/>
  <c r="J49" i="2"/>
  <c r="J50" i="2"/>
  <c r="J51" i="2"/>
  <c r="J52" i="2"/>
  <c r="J46" i="2"/>
  <c r="D19" i="8" s="1"/>
  <c r="J45" i="2"/>
  <c r="K45" i="2" s="1"/>
  <c r="I29" i="2"/>
  <c r="I30" i="2"/>
  <c r="I31" i="2"/>
  <c r="I32" i="2"/>
  <c r="I33" i="2"/>
  <c r="I34" i="2"/>
  <c r="I38" i="2"/>
  <c r="I37" i="2"/>
  <c r="D16" i="8" s="1"/>
  <c r="I36" i="2"/>
  <c r="J36" i="2" s="1"/>
  <c r="I28" i="2"/>
  <c r="D8" i="8" s="1"/>
  <c r="I27" i="2"/>
  <c r="I7" i="2"/>
  <c r="H8" i="2"/>
  <c r="I8" i="2" s="1"/>
  <c r="H9" i="2"/>
  <c r="I9" i="2" s="1"/>
  <c r="H10" i="2"/>
  <c r="I10" i="2" s="1"/>
  <c r="H11" i="2"/>
  <c r="I11" i="2" s="1"/>
  <c r="H12" i="2"/>
  <c r="I12" i="2" s="1"/>
  <c r="H13" i="2"/>
  <c r="I13" i="2" s="1"/>
  <c r="H14" i="2"/>
  <c r="I14" i="2" s="1"/>
  <c r="H15" i="2"/>
  <c r="I15" i="2" s="1"/>
  <c r="H16" i="2"/>
  <c r="I16" i="2" s="1"/>
  <c r="H17" i="2"/>
  <c r="I17" i="2" s="1"/>
  <c r="H18" i="2"/>
  <c r="I18" i="2" s="1"/>
  <c r="I6" i="2"/>
  <c r="H5" i="2"/>
  <c r="I5" i="2" s="1"/>
  <c r="E19" i="3"/>
  <c r="G10" i="3"/>
  <c r="G11" i="3"/>
  <c r="J31" i="2" l="1"/>
  <c r="D11" i="8"/>
  <c r="K49" i="2"/>
  <c r="D22" i="8"/>
  <c r="J34" i="2"/>
  <c r="D14" i="8"/>
  <c r="J33" i="2"/>
  <c r="D13" i="8"/>
  <c r="J27" i="2"/>
  <c r="B6" i="8"/>
  <c r="D6" i="8" s="1"/>
  <c r="J30" i="2"/>
  <c r="D10" i="8"/>
  <c r="K48" i="2"/>
  <c r="D21" i="8"/>
  <c r="J29" i="2"/>
  <c r="D9" i="8"/>
  <c r="J38" i="2"/>
  <c r="D17" i="8"/>
  <c r="K52" i="2"/>
  <c r="D25" i="8"/>
  <c r="K51" i="2"/>
  <c r="D24" i="8"/>
  <c r="J32" i="2"/>
  <c r="D12" i="8"/>
  <c r="K50" i="2"/>
  <c r="D23" i="8"/>
  <c r="K55" i="2"/>
  <c r="D27" i="8"/>
  <c r="K56" i="2"/>
  <c r="D28" i="8"/>
  <c r="G19" i="3"/>
  <c r="K47" i="2"/>
  <c r="K46" i="2"/>
  <c r="J37" i="2"/>
  <c r="J28" i="2"/>
  <c r="J68" i="2"/>
  <c r="I20" i="2"/>
  <c r="H69" i="2" s="1"/>
  <c r="J58" i="2"/>
  <c r="I19" i="2"/>
  <c r="H67" i="2" s="1"/>
  <c r="J40" i="2"/>
  <c r="J59" i="2" l="1"/>
  <c r="J41" i="2"/>
  <c r="I62" i="2"/>
  <c r="H66" i="2" s="1"/>
  <c r="I63" i="2" l="1"/>
  <c r="H68" i="2" s="1"/>
  <c r="D65" i="2" s="1"/>
  <c r="E20" i="3" s="1"/>
  <c r="B65" i="2"/>
  <c r="C4" i="3" s="1"/>
  <c r="G20" i="3" s="1"/>
</calcChain>
</file>

<file path=xl/sharedStrings.xml><?xml version="1.0" encoding="utf-8"?>
<sst xmlns="http://schemas.openxmlformats.org/spreadsheetml/2006/main" count="254" uniqueCount="177">
  <si>
    <t>Advanced Hay Inventory Calculator</t>
  </si>
  <si>
    <t>Before Beginning:</t>
  </si>
  <si>
    <t>This is a detailed spreadsheet tool to help producers calculate their hay needs, potential shortages or surpluses, and required budget. If you are looking to quickly calculate your hay needs and availability, please refer to our online or basic spreadsheet tool at https://agmanager.info/hay-inventory-calculator.</t>
  </si>
  <si>
    <t>Step 1:</t>
  </si>
  <si>
    <t>Hay Inventory- Estimated Hay Needs</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</si>
  <si>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 </t>
    </r>
    <r>
      <rPr>
        <sz val="11"/>
        <color theme="9" tint="0.39997558519241921"/>
        <rFont val="Calibri"/>
        <family val="2"/>
        <scheme val="minor"/>
      </rPr>
      <t>light green</t>
    </r>
    <r>
      <rPr>
        <sz val="11"/>
        <color theme="1"/>
        <rFont val="Calibri"/>
        <family val="2"/>
        <scheme val="minor"/>
      </rPr>
      <t xml:space="preserve"> highlighted columns are optional. The first row will be an example and will not be calculated in your estimated results. </t>
    </r>
  </si>
  <si>
    <t>Step 2:</t>
  </si>
  <si>
    <t>Hay Inventory- Estimated Hay Available- Hay on Hand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</si>
  <si>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theme="9" tint="0.39997558519241921"/>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t>
    </r>
    <r>
      <rPr>
        <sz val="11"/>
        <color rgb="FFFF0000"/>
        <rFont val="Calibri"/>
        <family val="2"/>
        <scheme val="minor"/>
      </rPr>
      <t xml:space="preserve"> </t>
    </r>
    <r>
      <rPr>
        <sz val="11"/>
        <rFont val="Calibri"/>
        <family val="2"/>
        <scheme val="minor"/>
      </rPr>
      <t xml:space="preserve">There is a separate section in the table for silage. Silage will be included in the final calculations. </t>
    </r>
    <r>
      <rPr>
        <sz val="11"/>
        <color theme="1"/>
        <rFont val="Calibri"/>
        <family val="2"/>
        <scheme val="minor"/>
      </rPr>
      <t xml:space="preserve">Please refer to the given tables if you do not know your exact feeding and storage loss or crude protein content. </t>
    </r>
  </si>
  <si>
    <t>Step 3:</t>
  </si>
  <si>
    <t>Hay Inventory- Estimated Hay Available- Hay to be Harvested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</si>
  <si>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rgb="FF92D050"/>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 Like above, there is a separate section for silage. Please refer to the given tables if you do not know your exact feeding and storage loss or crude protein content.</t>
    </r>
  </si>
  <si>
    <t>Step 4:</t>
  </si>
  <si>
    <t>Hay Inventory- Results</t>
  </si>
  <si>
    <t xml:space="preserve">In the yellow highlighted cells you will find your surplus/shortage estimates. Note that in the bottom left corner the total estimation for storage and feed loss have been calculated for your records. </t>
  </si>
  <si>
    <t>Step 5:</t>
  </si>
  <si>
    <t>Hay Budget- Hay Costs</t>
  </si>
  <si>
    <r>
      <t xml:space="preserve">Insert the data for the cells below the </t>
    </r>
    <r>
      <rPr>
        <sz val="11"/>
        <color rgb="FFCC99FF"/>
        <rFont val="Calibri"/>
        <family val="2"/>
        <scheme val="minor"/>
      </rPr>
      <t>light purple</t>
    </r>
    <r>
      <rPr>
        <sz val="11"/>
        <color theme="1"/>
        <rFont val="Calibri"/>
        <family val="2"/>
        <scheme val="minor"/>
      </rPr>
      <t xml:space="preserve"> highlighted columns. The </t>
    </r>
    <r>
      <rPr>
        <sz val="11"/>
        <color theme="9" tint="0.39997558519241921"/>
        <rFont val="Calibri"/>
        <family val="2"/>
        <scheme val="minor"/>
      </rPr>
      <t>light green</t>
    </r>
    <r>
      <rPr>
        <sz val="11"/>
        <color theme="1"/>
        <rFont val="Calibri"/>
        <family val="2"/>
        <scheme val="minor"/>
      </rPr>
      <t xml:space="preserve"> highlighted columns are optional. The cost per source will be automatically calculated in the "Cost" column. The goal is for the Total Shortage/Surplus to be '0'. </t>
    </r>
  </si>
  <si>
    <t>Step 6:</t>
  </si>
  <si>
    <t>Value of Hay on Hand</t>
  </si>
  <si>
    <r>
      <t xml:space="preserve">The purpose of this section is to give one an idea of the value of the hay on hand and the hay to be harvested. All cells except the estimated price per ton will be automatically populated. Insert the data for the cells below the </t>
    </r>
    <r>
      <rPr>
        <sz val="11"/>
        <color rgb="FFCC99FF"/>
        <rFont val="Calibri"/>
        <family val="2"/>
        <scheme val="minor"/>
      </rPr>
      <t xml:space="preserve">light purple </t>
    </r>
    <r>
      <rPr>
        <sz val="11"/>
        <rFont val="Calibri"/>
        <family val="2"/>
        <scheme val="minor"/>
      </rPr>
      <t>highlighted column. Any blank rows in the "Hay Inventory" tab will appear as a '-'.</t>
    </r>
  </si>
  <si>
    <t>How to Unlock Locked Cells</t>
  </si>
  <si>
    <t xml:space="preserve">If you need to unlock any of the locked cells, simply go to the "Review" tab and select "Unprotect Sheet". There is no password. For a visual guide, please see: https://support.microsoft.com/en-us/office/lock-or-unlock-specific-areas-of-a-protected-worksheet-75481b72-db8a-4267-8c43-042a5f2cd93a </t>
  </si>
  <si>
    <t xml:space="preserve">This tool was developed by Kiran Elam, John Holman, Jennifer Ifft, and Jenae Tilford. </t>
  </si>
  <si>
    <t>Please contact Jennifer Ifft with any comments or questions by email (jifft@ksu.edu) or phone (785-532-4486)</t>
  </si>
  <si>
    <t>Hay Inventory Calculator</t>
  </si>
  <si>
    <t>Estimated Hay Needs:</t>
  </si>
  <si>
    <r>
      <t xml:space="preserve">DISCLAIMER: </t>
    </r>
    <r>
      <rPr>
        <b/>
        <sz val="11"/>
        <color theme="1"/>
        <rFont val="Calibri (Body)"/>
      </rPr>
      <t>NOT a feed ration calculator</t>
    </r>
  </si>
  <si>
    <t>Type:</t>
  </si>
  <si>
    <t># of Head:</t>
  </si>
  <si>
    <t>Weight:</t>
  </si>
  <si>
    <t>Days Fed:</t>
  </si>
  <si>
    <t>DMI as % of BW:</t>
  </si>
  <si>
    <t>Approximate Crude Protein needed</t>
  </si>
  <si>
    <t xml:space="preserve"> </t>
  </si>
  <si>
    <t>Tons of Hay Needed:</t>
  </si>
  <si>
    <t>Tons of CP Needed:</t>
  </si>
  <si>
    <t>Example: (Mature Cows-Dry)</t>
  </si>
  <si>
    <t>=</t>
  </si>
  <si>
    <t>Mature Cows- Dry (1st Trimester)</t>
  </si>
  <si>
    <t>Mature Cows- Dry (2nd Trimester)</t>
  </si>
  <si>
    <t>Mature Cows- Dry (3rd Trimester)</t>
  </si>
  <si>
    <t>Mature Cows- Lactating</t>
  </si>
  <si>
    <t>Yearling Heifers</t>
  </si>
  <si>
    <t>Bulls</t>
  </si>
  <si>
    <t>Calves (backgrounding)</t>
  </si>
  <si>
    <t>Sheep</t>
  </si>
  <si>
    <t xml:space="preserve">Goats </t>
  </si>
  <si>
    <t xml:space="preserve">Horses </t>
  </si>
  <si>
    <t>Other</t>
  </si>
  <si>
    <t>Total tons of hay needed:</t>
  </si>
  <si>
    <t>Purple = required column</t>
  </si>
  <si>
    <t xml:space="preserve">Total tons of crude protein needed: </t>
  </si>
  <si>
    <t>Green = optional column</t>
  </si>
  <si>
    <t>Estimated Hay available:</t>
  </si>
  <si>
    <t xml:space="preserve">*See OSU Dry Matter Intake for Cattle: https://extension.okstate.edu/fact-sheets/print-publications/e/nutrient-requirements-of-beef-cattle-e-974.pdf </t>
  </si>
  <si>
    <t>Hay on Hand</t>
  </si>
  <si>
    <t>Average Crude Protein Percents Based upon Hay Type</t>
  </si>
  <si>
    <t>Hay Type</t>
  </si>
  <si>
    <t>Number of Bales on Hand</t>
  </si>
  <si>
    <t>Storage Loss (%)</t>
  </si>
  <si>
    <t>Feed Loss (%)</t>
  </si>
  <si>
    <t>Hay Moisture %</t>
  </si>
  <si>
    <t>Average Bale Weight</t>
  </si>
  <si>
    <t>Crude Protein (%)</t>
  </si>
  <si>
    <t>Tons of baled hay available</t>
  </si>
  <si>
    <t>Crude Protein on hand (tons)</t>
  </si>
  <si>
    <t>Average CP %</t>
  </si>
  <si>
    <t>Triticale</t>
  </si>
  <si>
    <t>Alfalfa</t>
  </si>
  <si>
    <t>Brome Hay</t>
  </si>
  <si>
    <t>Prairie Hay</t>
  </si>
  <si>
    <t>Crabgrass</t>
  </si>
  <si>
    <t>Fescue</t>
  </si>
  <si>
    <t>Weeds</t>
  </si>
  <si>
    <t>Straw</t>
  </si>
  <si>
    <t>Wheat</t>
  </si>
  <si>
    <t>Silage Type</t>
  </si>
  <si>
    <t>Number of Tons on Hand</t>
  </si>
  <si>
    <t>Silage Moisture %</t>
  </si>
  <si>
    <t>Tons of Silage Available</t>
  </si>
  <si>
    <t>Example only; crude protein levels vary widely</t>
  </si>
  <si>
    <t>* see https://pdfs.semanticscholar.org/143a/ec4c3714d2c4ccd31dadca3e80ea2c6fff13.pdf</t>
  </si>
  <si>
    <t>PLUS</t>
  </si>
  <si>
    <t>Total tons available:</t>
  </si>
  <si>
    <t xml:space="preserve">Total crude protein available: </t>
  </si>
  <si>
    <t>Hay to be Harvested</t>
  </si>
  <si>
    <t>Field Name:</t>
  </si>
  <si>
    <t># of Acres</t>
  </si>
  <si>
    <t>Tons per acre</t>
  </si>
  <si>
    <t>Tons to be Harvested</t>
  </si>
  <si>
    <t>Crude Protein to be Harvested (tons)</t>
  </si>
  <si>
    <t>Estimated Feeding/ Storage Losses:</t>
  </si>
  <si>
    <t>EXAMPLE</t>
  </si>
  <si>
    <t>Type of Storage</t>
  </si>
  <si>
    <t>Loss %</t>
  </si>
  <si>
    <t>Feeding System</t>
  </si>
  <si>
    <t>Inside on crushed stone</t>
  </si>
  <si>
    <t>3 to 5</t>
  </si>
  <si>
    <t>Steel (plastic) ring</t>
  </si>
  <si>
    <t>4 to 7</t>
  </si>
  <si>
    <t>Outside on ground, uncovered</t>
  </si>
  <si>
    <t>20 to 35</t>
  </si>
  <si>
    <t>Unrolled on ground</t>
  </si>
  <si>
    <t>5 to 45</t>
  </si>
  <si>
    <t>Outside on ground, covered</t>
  </si>
  <si>
    <t>15 to 35</t>
  </si>
  <si>
    <t>Trailer</t>
  </si>
  <si>
    <t>10 to 13</t>
  </si>
  <si>
    <t>Outside on stone, uncovered</t>
  </si>
  <si>
    <t>13 to 20</t>
  </si>
  <si>
    <t>Bale Cradle</t>
  </si>
  <si>
    <t>15 to 20</t>
  </si>
  <si>
    <t>Outside on stone, covered</t>
  </si>
  <si>
    <t>10 to 17</t>
  </si>
  <si>
    <t>*See https://bookstore.ksre.ksu.edu/item/beef-cow-nutrition-guide_C735</t>
  </si>
  <si>
    <t>Field Name: (Silage)</t>
  </si>
  <si>
    <t>Tons per Acre</t>
  </si>
  <si>
    <t>Example</t>
  </si>
  <si>
    <t>Total tons to be harvested:</t>
  </si>
  <si>
    <t>Total crude protein to be harvested:</t>
  </si>
  <si>
    <t>Estimated total TONS of hay available</t>
  </si>
  <si>
    <t>Estimated total TONS of crude protein available</t>
  </si>
  <si>
    <t>Final Results:</t>
  </si>
  <si>
    <r>
      <t xml:space="preserve">Surplus or </t>
    </r>
    <r>
      <rPr>
        <b/>
        <sz val="14"/>
        <color rgb="FFFF0000"/>
        <rFont val="Calibri"/>
        <family val="2"/>
        <scheme val="minor"/>
      </rPr>
      <t>Shortage</t>
    </r>
    <r>
      <rPr>
        <b/>
        <sz val="14"/>
        <color theme="1"/>
        <rFont val="Calibri"/>
        <family val="2"/>
        <scheme val="minor"/>
      </rPr>
      <t xml:space="preserve"> in tons</t>
    </r>
  </si>
  <si>
    <r>
      <t xml:space="preserve">Crude Protein Surplus or </t>
    </r>
    <r>
      <rPr>
        <b/>
        <sz val="14"/>
        <color rgb="FFFF0000"/>
        <rFont val="Calibri"/>
        <family val="2"/>
        <scheme val="minor"/>
      </rPr>
      <t>Shortage</t>
    </r>
    <r>
      <rPr>
        <b/>
        <sz val="14"/>
        <color theme="1"/>
        <rFont val="Calibri"/>
        <family val="2"/>
        <scheme val="minor"/>
      </rPr>
      <t xml:space="preserve"> (tons) </t>
    </r>
  </si>
  <si>
    <t>Balance:</t>
  </si>
  <si>
    <t>Tons</t>
  </si>
  <si>
    <t>Loss:</t>
  </si>
  <si>
    <t>Pounds</t>
  </si>
  <si>
    <r>
      <rPr>
        <b/>
        <sz val="11"/>
        <color theme="1"/>
        <rFont val="Calibri"/>
        <family val="2"/>
        <scheme val="minor"/>
      </rPr>
      <t>NOTE:</t>
    </r>
    <r>
      <rPr>
        <sz val="11"/>
        <color theme="1"/>
        <rFont val="Calibri"/>
        <family val="2"/>
        <scheme val="minor"/>
      </rPr>
      <t xml:space="preserve"> Crude protein estimates are approximations.</t>
    </r>
  </si>
  <si>
    <t>Estimated Hay Available</t>
  </si>
  <si>
    <t>Estimated Total Storage Loss</t>
  </si>
  <si>
    <t>Please use a  ration calculator for precise estimates</t>
  </si>
  <si>
    <t>Estimated Hay Needed</t>
  </si>
  <si>
    <t>Estimated Total Feeding Loss</t>
  </si>
  <si>
    <t>Estimated CP Available</t>
  </si>
  <si>
    <t>Estimated Total Loss</t>
  </si>
  <si>
    <t>Estimated CP Needed</t>
  </si>
  <si>
    <t>HAY COSTS</t>
  </si>
  <si>
    <t>If you don't have price information available,  recent prices</t>
  </si>
  <si>
    <t>Hay Inventory</t>
  </si>
  <si>
    <t xml:space="preserve">for multiple hay types in different parts of Kansas are available </t>
  </si>
  <si>
    <r>
      <t xml:space="preserve">Surplus or </t>
    </r>
    <r>
      <rPr>
        <sz val="11"/>
        <color rgb="FFFF0000"/>
        <rFont val="Calibri"/>
        <family val="2"/>
        <scheme val="minor"/>
      </rPr>
      <t>Shortage</t>
    </r>
    <r>
      <rPr>
        <sz val="11"/>
        <color theme="1"/>
        <rFont val="Calibri"/>
        <family val="2"/>
        <scheme val="minor"/>
      </rPr>
      <t xml:space="preserve"> in TONS</t>
    </r>
  </si>
  <si>
    <t>from the USDA.</t>
  </si>
  <si>
    <t>USDA Hay Price Report:</t>
  </si>
  <si>
    <t xml:space="preserve">https://mymarketnews.ams.usda.gov/viewReport/2885 </t>
  </si>
  <si>
    <t>Hay Purchased</t>
  </si>
  <si>
    <t>Source</t>
  </si>
  <si>
    <t>Quantity (tons)</t>
  </si>
  <si>
    <t xml:space="preserve"> Estimated Price/ton</t>
  </si>
  <si>
    <t>Cost</t>
  </si>
  <si>
    <t>Source 1</t>
  </si>
  <si>
    <t>Source 2</t>
  </si>
  <si>
    <t>Source 3</t>
  </si>
  <si>
    <t>Source 4</t>
  </si>
  <si>
    <t>Source 5</t>
  </si>
  <si>
    <t>Source 6</t>
  </si>
  <si>
    <t>Source 7</t>
  </si>
  <si>
    <t>Total Tons Purchased</t>
  </si>
  <si>
    <t>Total CP (tons)</t>
  </si>
  <si>
    <t>Total Cost</t>
  </si>
  <si>
    <t>CP Shortage/ Surplus After Purchase (tons)</t>
  </si>
  <si>
    <r>
      <t xml:space="preserve">Surplus or </t>
    </r>
    <r>
      <rPr>
        <b/>
        <sz val="11"/>
        <color rgb="FFFF0000"/>
        <rFont val="Calibri"/>
        <family val="2"/>
        <scheme val="minor"/>
      </rPr>
      <t>Shortage</t>
    </r>
    <r>
      <rPr>
        <b/>
        <sz val="11"/>
        <color theme="1"/>
        <rFont val="Calibri"/>
        <family val="2"/>
        <scheme val="minor"/>
      </rPr>
      <t xml:space="preserve">  After Purchase (tons)</t>
    </r>
  </si>
  <si>
    <t>Value of Hay on Hand and Hay to be Harvested</t>
  </si>
  <si>
    <r>
      <rPr>
        <b/>
        <sz val="10"/>
        <color theme="1"/>
        <rFont val="Calibri"/>
        <family val="2"/>
        <scheme val="minor"/>
      </rPr>
      <t>Instructions</t>
    </r>
    <r>
      <rPr>
        <sz val="10"/>
        <color theme="1"/>
        <rFont val="Calibri"/>
        <family val="2"/>
        <scheme val="minor"/>
      </rPr>
      <t>: The Source and Quantity columns are automatically linked to entries from the Hay Inventory</t>
    </r>
  </si>
  <si>
    <t>tab. If a cell is blank it will appear as a "-". Only the estimated price/ton needs to be entered.</t>
  </si>
  <si>
    <t>Source/Hay/Silage Type</t>
  </si>
  <si>
    <t>Value</t>
  </si>
  <si>
    <t>Silage on Hand</t>
  </si>
  <si>
    <t>Hay to be harvested</t>
  </si>
  <si>
    <t>Silage to be harvested</t>
  </si>
  <si>
    <t>Total Value</t>
  </si>
  <si>
    <t>Resources</t>
  </si>
  <si>
    <r>
      <t xml:space="preserve">Filley, Shelby. “Basic Nutrient Requirements of Beef Cattle.” </t>
    </r>
    <r>
      <rPr>
        <i/>
        <sz val="11"/>
        <color theme="1"/>
        <rFont val="Calibri"/>
        <family val="2"/>
        <scheme val="minor"/>
      </rPr>
      <t>OSU Extension Service</t>
    </r>
    <r>
      <rPr>
        <sz val="11"/>
        <color theme="1"/>
        <rFont val="Calibri"/>
        <family val="2"/>
        <scheme val="minor"/>
      </rPr>
      <t>, Oregon State University Extension Service, 25 June 2024, extension.oregonstate.edu/animals-livestock/beef/basic-nutrient-requirements-beef-cattle.</t>
    </r>
  </si>
  <si>
    <r>
      <t xml:space="preserve">Marston, T. T., Duane L. Davis, et al. “Nutrient Values for Harvested Forages from Northeastern Kansas.” </t>
    </r>
    <r>
      <rPr>
        <i/>
        <sz val="11"/>
        <color theme="1"/>
        <rFont val="Calibri"/>
        <family val="2"/>
        <scheme val="minor"/>
      </rPr>
      <t>Kansas Agricultural Experiment Station Research Reports</t>
    </r>
    <r>
      <rPr>
        <sz val="11"/>
        <color theme="1"/>
        <rFont val="Calibri"/>
        <family val="2"/>
        <scheme val="minor"/>
      </rPr>
      <t xml:space="preserve">, pdfs.semanticscholar.org/143a/ec4c3714d2c4ccd31dadca3e80ea2c6fff13.pdf. </t>
    </r>
  </si>
  <si>
    <t>Marston, Twig T., et al. “Beef Cow Nutrition Guide.” Beef Cow Nutrition Guide - KSRE Bookstore, bookstore.ksre.ksu.edu/item/beef-cow-nutrition-guide_C735.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</si>
</sst>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31">
    <font>
      <sz val="11"/>
      <color theme="1"/>
      <name val="Calibri"/>
      <family val="2"/>
      <scheme val="minor"/>
    </font>
    <font>
      <sz val="12"/>
      <color theme="1"/>
      <name val="Calibri"/>
      <family val="2"/>
      <scheme val="minor"/>
    </font>
    <font>
      <b/>
      <sz val="11"/>
      <color theme="1"/>
      <name val="Calibri"/>
      <family val="2"/>
      <scheme val="minor"/>
    </font>
    <font>
      <sz val="20"/>
      <color theme="1"/>
      <name val="Calibri"/>
      <family val="2"/>
      <scheme val="minor"/>
    </font>
    <font>
      <sz val="11"/>
      <name val="Calibri"/>
      <family val="2"/>
      <scheme val="minor"/>
    </font>
    <font>
      <b/>
      <sz val="11"/>
      <color rgb="FF0070C0"/>
      <name val="Calibri"/>
      <family val="2"/>
      <scheme val="minor"/>
    </font>
    <font>
      <b/>
      <u/>
      <sz val="11"/>
      <color theme="1"/>
      <name val="Calibri"/>
      <family val="2"/>
      <scheme val="minor"/>
    </font>
    <font>
      <u/>
      <sz val="11"/>
      <color theme="10"/>
      <name val="Calibri"/>
      <family val="2"/>
      <scheme val="minor"/>
    </font>
    <font>
      <sz val="24"/>
      <color theme="1"/>
      <name val="Calibri"/>
      <family val="2"/>
      <scheme val="minor"/>
    </font>
    <font>
      <b/>
      <sz val="14"/>
      <name val="Calibri"/>
      <family val="2"/>
      <scheme val="minor"/>
    </font>
    <font>
      <b/>
      <sz val="14"/>
      <color theme="1"/>
      <name val="Calibri"/>
      <family val="2"/>
      <scheme val="minor"/>
    </font>
    <font>
      <b/>
      <sz val="11"/>
      <color rgb="FFFF0000"/>
      <name val="Calibri"/>
      <family val="2"/>
      <scheme val="minor"/>
    </font>
    <font>
      <sz val="11"/>
      <color rgb="FFFF0000"/>
      <name val="Calibri"/>
      <family val="2"/>
      <scheme val="minor"/>
    </font>
    <font>
      <sz val="11"/>
      <color theme="1"/>
      <name val="Calibri"/>
      <family val="2"/>
      <scheme val="minor"/>
    </font>
    <font>
      <b/>
      <sz val="12"/>
      <color theme="1"/>
      <name val="Calibri"/>
      <family val="2"/>
      <scheme val="minor"/>
    </font>
    <font>
      <sz val="11"/>
      <color rgb="FF7030A0"/>
      <name val="Calibri"/>
      <family val="2"/>
      <scheme val="minor"/>
    </font>
    <font>
      <b/>
      <sz val="11"/>
      <color theme="1"/>
      <name val="Calibri (Body)"/>
    </font>
    <font>
      <sz val="8"/>
      <name val="Calibri"/>
      <family val="2"/>
      <scheme val="minor"/>
    </font>
    <font>
      <b/>
      <sz val="20"/>
      <color rgb="FF7030A0"/>
      <name val="Calibri"/>
      <family val="2"/>
      <scheme val="minor"/>
    </font>
    <font>
      <b/>
      <sz val="11"/>
      <name val="Calibri"/>
      <family val="2"/>
      <scheme val="minor"/>
    </font>
    <font>
      <b/>
      <sz val="10"/>
      <color theme="1"/>
      <name val="Calibri"/>
      <family val="2"/>
      <scheme val="minor"/>
    </font>
    <font>
      <i/>
      <sz val="11"/>
      <color theme="1"/>
      <name val="Calibri"/>
      <family val="2"/>
      <scheme val="minor"/>
    </font>
    <font>
      <sz val="11"/>
      <color rgb="FF92D050"/>
      <name val="Calibri"/>
      <family val="2"/>
      <scheme val="minor"/>
    </font>
    <font>
      <sz val="11"/>
      <color rgb="FFCC99FF"/>
      <name val="Calibri"/>
      <family val="2"/>
      <scheme val="minor"/>
    </font>
    <font>
      <sz val="11"/>
      <color theme="9" tint="0.39997558519241921"/>
      <name val="Calibri"/>
      <family val="2"/>
      <scheme val="minor"/>
    </font>
    <font>
      <b/>
      <sz val="18"/>
      <name val="Calibri"/>
      <family val="2"/>
      <scheme val="minor"/>
    </font>
    <font>
      <b/>
      <sz val="18"/>
      <color theme="1"/>
      <name val="Calibri"/>
      <family val="2"/>
      <scheme val="minor"/>
    </font>
    <font>
      <b/>
      <sz val="14"/>
      <color rgb="FFFF0000"/>
      <name val="Calibri"/>
      <family val="2"/>
      <scheme val="minor"/>
    </font>
    <font>
      <b/>
      <sz val="16"/>
      <color theme="1"/>
      <name val="Calibri"/>
      <family val="2"/>
      <scheme val="minor"/>
    </font>
    <font>
      <b/>
      <sz val="11"/>
      <color rgb="FF7030A0"/>
      <name val="Calibri"/>
      <family val="2"/>
      <scheme val="minor"/>
    </font>
    <font>
      <sz val="1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CC99FF"/>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25">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s>
  <cellStyleXfs count="5">
    <xf numFmtId="0" fontId="0" fillId="0" borderId="0"/>
    <xf numFmtId="0" fontId="7" fillId="0" borderId="0" applyNumberForma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cellStyleXfs>
  <cellXfs count="252">
    <xf numFmtId="0" fontId="0" fillId="0" borderId="0" xfId="0"/>
    <xf numFmtId="0" fontId="0" fillId="0" borderId="1" xfId="0" applyBorder="1"/>
    <xf numFmtId="0" fontId="0" fillId="0" borderId="0" xfId="0" applyAlignment="1">
      <alignment horizontal="center"/>
    </xf>
    <xf numFmtId="0" fontId="7" fillId="0" borderId="0" xfId="1"/>
    <xf numFmtId="0" fontId="0" fillId="0" borderId="6" xfId="0"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9" fillId="0" borderId="11" xfId="0" applyFont="1" applyBorder="1"/>
    <xf numFmtId="0" fontId="0" fillId="0" borderId="10" xfId="0" applyBorder="1"/>
    <xf numFmtId="0" fontId="0" fillId="0" borderId="10" xfId="0" applyBorder="1" applyAlignment="1">
      <alignment horizontal="center"/>
    </xf>
    <xf numFmtId="3" fontId="2" fillId="0" borderId="0" xfId="0" applyNumberFormat="1" applyFont="1" applyAlignment="1">
      <alignment horizontal="center"/>
    </xf>
    <xf numFmtId="0" fontId="0" fillId="0" borderId="0" xfId="0" applyAlignment="1">
      <alignment horizontal="right"/>
    </xf>
    <xf numFmtId="3" fontId="0" fillId="0" borderId="0" xfId="0" applyNumberFormat="1" applyAlignment="1">
      <alignment horizontal="center"/>
    </xf>
    <xf numFmtId="0" fontId="5" fillId="0" borderId="10" xfId="0" applyFont="1" applyBorder="1" applyAlignment="1">
      <alignment horizontal="right"/>
    </xf>
    <xf numFmtId="0" fontId="5" fillId="0" borderId="0" xfId="0" applyFont="1"/>
    <xf numFmtId="0" fontId="5" fillId="0" borderId="0" xfId="0" applyFont="1" applyAlignment="1">
      <alignment horizontal="center"/>
    </xf>
    <xf numFmtId="3" fontId="2" fillId="0" borderId="0" xfId="0" applyNumberFormat="1" applyFont="1"/>
    <xf numFmtId="0" fontId="0" fillId="0" borderId="10" xfId="0" applyBorder="1" applyAlignment="1">
      <alignment horizontal="center" vertical="center"/>
    </xf>
    <xf numFmtId="0" fontId="0" fillId="0" borderId="0" xfId="0" applyAlignment="1">
      <alignment horizontal="center" vertical="center"/>
    </xf>
    <xf numFmtId="0" fontId="2" fillId="0" borderId="0" xfId="0" applyFont="1" applyAlignment="1">
      <alignment horizontal="right"/>
    </xf>
    <xf numFmtId="0" fontId="5" fillId="0" borderId="0" xfId="0" applyFont="1" applyAlignment="1" applyProtection="1">
      <alignment horizontal="center"/>
      <protection locked="0"/>
    </xf>
    <xf numFmtId="3" fontId="5" fillId="0" borderId="0" xfId="0" applyNumberFormat="1" applyFont="1" applyAlignment="1" applyProtection="1">
      <alignment horizontal="center"/>
      <protection locked="0"/>
    </xf>
    <xf numFmtId="0" fontId="2" fillId="0" borderId="0" xfId="0" applyFont="1"/>
    <xf numFmtId="0" fontId="12" fillId="0" borderId="0" xfId="0" applyFont="1"/>
    <xf numFmtId="0" fontId="0" fillId="0" borderId="12" xfId="0" applyBorder="1"/>
    <xf numFmtId="3" fontId="2" fillId="0" borderId="0" xfId="0" applyNumberFormat="1" applyFont="1" applyAlignment="1">
      <alignment horizontal="left"/>
    </xf>
    <xf numFmtId="0" fontId="2" fillId="0" borderId="10" xfId="0" applyFont="1" applyBorder="1" applyAlignment="1">
      <alignment horizontal="left" vertical="center"/>
    </xf>
    <xf numFmtId="0" fontId="0" fillId="0" borderId="0" xfId="0" applyAlignment="1">
      <alignment horizontal="center" wrapText="1"/>
    </xf>
    <xf numFmtId="3" fontId="0" fillId="0" borderId="0" xfId="0" applyNumberFormat="1" applyAlignment="1">
      <alignment horizontal="right"/>
    </xf>
    <xf numFmtId="0" fontId="1" fillId="0" borderId="0" xfId="0" applyFont="1"/>
    <xf numFmtId="0" fontId="2" fillId="0" borderId="13" xfId="0" applyFont="1" applyBorder="1" applyAlignment="1">
      <alignment horizontal="left"/>
    </xf>
    <xf numFmtId="0" fontId="0" fillId="0" borderId="6" xfId="0" applyBorder="1"/>
    <xf numFmtId="3" fontId="0" fillId="0" borderId="0" xfId="0" applyNumberFormat="1" applyAlignment="1">
      <alignment horizontal="center" vertical="center"/>
    </xf>
    <xf numFmtId="0" fontId="5" fillId="0" borderId="0" xfId="0" applyFont="1" applyProtection="1">
      <protection locked="0"/>
    </xf>
    <xf numFmtId="0" fontId="2" fillId="0" borderId="0" xfId="0" applyFont="1" applyAlignment="1">
      <alignment wrapText="1"/>
    </xf>
    <xf numFmtId="0" fontId="0" fillId="0" borderId="15" xfId="0" applyBorder="1"/>
    <xf numFmtId="0" fontId="15" fillId="0" borderId="0" xfId="0" applyFont="1"/>
    <xf numFmtId="9" fontId="0" fillId="0" borderId="0" xfId="0" applyNumberFormat="1"/>
    <xf numFmtId="0" fontId="15" fillId="0" borderId="13" xfId="0" applyFont="1" applyBorder="1" applyAlignment="1">
      <alignment horizontal="center"/>
    </xf>
    <xf numFmtId="0" fontId="2" fillId="0" borderId="0" xfId="0" applyFont="1" applyAlignment="1">
      <alignment horizontal="left"/>
    </xf>
    <xf numFmtId="4" fontId="2" fillId="0" borderId="0" xfId="0" applyNumberFormat="1" applyFont="1"/>
    <xf numFmtId="0" fontId="5" fillId="0" borderId="10" xfId="0" applyFont="1" applyBorder="1" applyAlignment="1" applyProtection="1">
      <alignment horizontal="right"/>
      <protection locked="0"/>
    </xf>
    <xf numFmtId="10" fontId="5" fillId="0" borderId="0" xfId="0" applyNumberFormat="1" applyFont="1" applyAlignment="1" applyProtection="1">
      <alignment horizontal="center"/>
      <protection locked="0"/>
    </xf>
    <xf numFmtId="9" fontId="5" fillId="0" borderId="0" xfId="2" applyFont="1" applyBorder="1" applyAlignment="1" applyProtection="1">
      <alignment horizontal="center"/>
      <protection locked="0"/>
    </xf>
    <xf numFmtId="164" fontId="0" fillId="0" borderId="0" xfId="2" applyNumberFormat="1" applyFont="1" applyBorder="1" applyAlignment="1">
      <alignment horizontal="right"/>
    </xf>
    <xf numFmtId="0" fontId="4" fillId="0" borderId="5" xfId="0" applyFont="1" applyBorder="1" applyProtection="1">
      <protection locked="0"/>
    </xf>
    <xf numFmtId="0" fontId="4" fillId="0" borderId="6" xfId="0" applyFont="1" applyBorder="1" applyAlignment="1" applyProtection="1">
      <alignment horizontal="center"/>
      <protection locked="0"/>
    </xf>
    <xf numFmtId="0" fontId="2" fillId="0" borderId="10" xfId="0" applyFont="1" applyBorder="1" applyAlignment="1">
      <alignment horizontal="center" vertical="center"/>
    </xf>
    <xf numFmtId="0" fontId="2" fillId="0" borderId="0" xfId="0" applyFont="1" applyAlignment="1">
      <alignment horizontal="center" vertical="center"/>
    </xf>
    <xf numFmtId="10" fontId="4" fillId="0" borderId="6" xfId="0" applyNumberFormat="1" applyFont="1" applyBorder="1" applyAlignment="1" applyProtection="1">
      <alignment horizontal="center"/>
      <protection locked="0"/>
    </xf>
    <xf numFmtId="2" fontId="2" fillId="0" borderId="0" xfId="0" quotePrefix="1" applyNumberFormat="1" applyFont="1" applyAlignment="1">
      <alignment horizontal="center"/>
    </xf>
    <xf numFmtId="0" fontId="4" fillId="0" borderId="16" xfId="0" applyFont="1" applyBorder="1" applyProtection="1">
      <protection locked="0"/>
    </xf>
    <xf numFmtId="0" fontId="4" fillId="0" borderId="15" xfId="0" applyFont="1" applyBorder="1" applyAlignment="1" applyProtection="1">
      <alignment horizontal="center"/>
      <protection locked="0"/>
    </xf>
    <xf numFmtId="0" fontId="0" fillId="0" borderId="15" xfId="0" applyBorder="1" applyAlignment="1">
      <alignment horizontal="center"/>
    </xf>
    <xf numFmtId="38" fontId="0" fillId="0" borderId="0" xfId="0" applyNumberFormat="1"/>
    <xf numFmtId="0" fontId="0" fillId="6" borderId="17" xfId="0" applyFill="1" applyBorder="1" applyAlignment="1">
      <alignment horizontal="center"/>
    </xf>
    <xf numFmtId="3" fontId="0" fillId="0" borderId="15" xfId="0" applyNumberFormat="1" applyBorder="1" applyAlignment="1">
      <alignment horizontal="center"/>
    </xf>
    <xf numFmtId="0" fontId="0" fillId="6" borderId="18" xfId="0" applyFill="1" applyBorder="1" applyAlignment="1">
      <alignment horizontal="center"/>
    </xf>
    <xf numFmtId="0" fontId="2" fillId="5" borderId="14" xfId="0" applyFont="1" applyFill="1" applyBorder="1" applyAlignment="1">
      <alignment horizontal="center"/>
    </xf>
    <xf numFmtId="0" fontId="2" fillId="0" borderId="14" xfId="0" applyFont="1" applyBorder="1" applyAlignment="1">
      <alignment horizontal="center"/>
    </xf>
    <xf numFmtId="44" fontId="0" fillId="6" borderId="18" xfId="4" applyFont="1" applyFill="1" applyBorder="1" applyAlignment="1">
      <alignment horizontal="center"/>
    </xf>
    <xf numFmtId="44" fontId="0" fillId="0" borderId="15" xfId="4" applyFont="1" applyBorder="1"/>
    <xf numFmtId="44" fontId="0" fillId="0" borderId="6" xfId="4" applyFont="1" applyBorder="1"/>
    <xf numFmtId="44" fontId="0" fillId="6" borderId="19" xfId="4" applyFont="1" applyFill="1" applyBorder="1" applyAlignment="1">
      <alignment horizontal="center"/>
    </xf>
    <xf numFmtId="44" fontId="2" fillId="0" borderId="0" xfId="4" applyFont="1"/>
    <xf numFmtId="9" fontId="0" fillId="6" borderId="18" xfId="2" applyFont="1" applyFill="1" applyBorder="1" applyAlignment="1">
      <alignment horizontal="center"/>
    </xf>
    <xf numFmtId="9" fontId="0" fillId="0" borderId="6" xfId="2" applyFont="1" applyBorder="1" applyAlignment="1">
      <alignment horizontal="center"/>
    </xf>
    <xf numFmtId="2" fontId="0" fillId="0" borderId="15" xfId="0" applyNumberFormat="1" applyBorder="1" applyAlignment="1">
      <alignment horizontal="center"/>
    </xf>
    <xf numFmtId="0" fontId="11" fillId="0" borderId="23" xfId="0" applyFont="1" applyBorder="1"/>
    <xf numFmtId="0" fontId="9" fillId="0" borderId="10" xfId="0" applyFont="1" applyBorder="1"/>
    <xf numFmtId="9" fontId="19" fillId="0" borderId="0" xfId="0" applyNumberFormat="1" applyFont="1" applyProtection="1">
      <protection locked="0"/>
    </xf>
    <xf numFmtId="0" fontId="0" fillId="0" borderId="3" xfId="0" applyBorder="1"/>
    <xf numFmtId="0" fontId="0" fillId="7" borderId="0" xfId="0" applyFill="1"/>
    <xf numFmtId="0" fontId="0" fillId="7" borderId="0" xfId="0" applyFill="1" applyAlignment="1">
      <alignment horizontal="center"/>
    </xf>
    <xf numFmtId="0" fontId="0" fillId="7" borderId="0" xfId="0" applyFill="1" applyAlignment="1">
      <alignment horizontal="left" wrapText="1"/>
    </xf>
    <xf numFmtId="0" fontId="0" fillId="7" borderId="0" xfId="0" applyFill="1" applyAlignment="1">
      <alignment wrapText="1"/>
    </xf>
    <xf numFmtId="10" fontId="0" fillId="0" borderId="15" xfId="0" applyNumberFormat="1" applyBorder="1" applyAlignment="1">
      <alignment horizontal="center"/>
    </xf>
    <xf numFmtId="0" fontId="2" fillId="8" borderId="14" xfId="0" applyFont="1" applyFill="1" applyBorder="1" applyAlignment="1">
      <alignment horizontal="center"/>
    </xf>
    <xf numFmtId="0" fontId="14" fillId="0" borderId="0" xfId="0" applyFont="1"/>
    <xf numFmtId="0" fontId="2" fillId="5" borderId="10" xfId="0" applyFont="1" applyFill="1" applyBorder="1"/>
    <xf numFmtId="0" fontId="2" fillId="8" borderId="10" xfId="0" applyFont="1" applyFill="1" applyBorder="1"/>
    <xf numFmtId="4" fontId="2" fillId="0" borderId="0" xfId="0" applyNumberFormat="1" applyFont="1" applyAlignment="1">
      <alignment horizontal="center"/>
    </xf>
    <xf numFmtId="4" fontId="2" fillId="0" borderId="2" xfId="0" applyNumberFormat="1" applyFont="1" applyBorder="1" applyAlignment="1">
      <alignment horizontal="center"/>
    </xf>
    <xf numFmtId="2" fontId="0" fillId="0" borderId="15" xfId="2" applyNumberFormat="1" applyFont="1" applyBorder="1" applyAlignment="1">
      <alignment horizontal="center"/>
    </xf>
    <xf numFmtId="2" fontId="0" fillId="0" borderId="6" xfId="2" applyNumberFormat="1" applyFont="1" applyBorder="1" applyAlignment="1">
      <alignment horizontal="center"/>
    </xf>
    <xf numFmtId="0" fontId="0" fillId="0" borderId="14" xfId="0" applyBorder="1" applyAlignment="1">
      <alignment horizontal="center"/>
    </xf>
    <xf numFmtId="0" fontId="0" fillId="0" borderId="2" xfId="0" applyBorder="1" applyAlignment="1">
      <alignment horizontal="left" vertical="top"/>
    </xf>
    <xf numFmtId="2" fontId="0" fillId="0" borderId="0" xfId="0" applyNumberFormat="1" applyAlignment="1">
      <alignment horizontal="center"/>
    </xf>
    <xf numFmtId="3" fontId="0" fillId="0" borderId="0" xfId="0" applyNumberFormat="1"/>
    <xf numFmtId="38" fontId="2" fillId="0" borderId="0" xfId="0" applyNumberFormat="1" applyFont="1" applyAlignment="1">
      <alignment horizontal="center"/>
    </xf>
    <xf numFmtId="3" fontId="0" fillId="0" borderId="1" xfId="0" applyNumberFormat="1" applyBorder="1" applyAlignment="1">
      <alignment horizontal="center"/>
    </xf>
    <xf numFmtId="0" fontId="0" fillId="0" borderId="1" xfId="0" applyBorder="1" applyAlignment="1">
      <alignment horizontal="center"/>
    </xf>
    <xf numFmtId="0" fontId="0" fillId="0" borderId="8" xfId="0" applyBorder="1"/>
    <xf numFmtId="0" fontId="2" fillId="0" borderId="17" xfId="0" applyFont="1" applyBorder="1" applyAlignment="1">
      <alignment horizontal="left"/>
    </xf>
    <xf numFmtId="0" fontId="2" fillId="5" borderId="18" xfId="0" applyFont="1" applyFill="1" applyBorder="1" applyAlignment="1">
      <alignment horizontal="center"/>
    </xf>
    <xf numFmtId="0" fontId="2" fillId="5" borderId="18" xfId="0" applyFont="1" applyFill="1" applyBorder="1"/>
    <xf numFmtId="0" fontId="2" fillId="8" borderId="18" xfId="0" applyFont="1" applyFill="1" applyBorder="1" applyAlignment="1">
      <alignment wrapText="1"/>
    </xf>
    <xf numFmtId="0" fontId="2" fillId="0" borderId="18" xfId="0" applyFont="1" applyBorder="1"/>
    <xf numFmtId="0" fontId="2" fillId="0" borderId="19" xfId="0" applyFont="1" applyBorder="1"/>
    <xf numFmtId="3" fontId="2" fillId="5" borderId="18" xfId="0" applyNumberFormat="1" applyFont="1" applyFill="1" applyBorder="1" applyAlignment="1">
      <alignment horizontal="center"/>
    </xf>
    <xf numFmtId="0" fontId="2" fillId="8" borderId="18" xfId="0" applyFont="1" applyFill="1" applyBorder="1" applyAlignment="1">
      <alignment horizontal="center"/>
    </xf>
    <xf numFmtId="0" fontId="2" fillId="0" borderId="18" xfId="0" applyFont="1" applyBorder="1" applyAlignment="1">
      <alignment horizontal="center" wrapText="1"/>
    </xf>
    <xf numFmtId="0" fontId="2" fillId="8" borderId="17" xfId="0" applyFont="1" applyFill="1" applyBorder="1" applyAlignment="1">
      <alignment horizontal="center"/>
    </xf>
    <xf numFmtId="0" fontId="2" fillId="5" borderId="18" xfId="0" applyFont="1" applyFill="1" applyBorder="1" applyAlignment="1">
      <alignment horizontal="center" wrapText="1"/>
    </xf>
    <xf numFmtId="0" fontId="2" fillId="5" borderId="18" xfId="0" applyFont="1" applyFill="1" applyBorder="1" applyAlignment="1" applyProtection="1">
      <alignment horizontal="center" wrapText="1"/>
      <protection locked="0"/>
    </xf>
    <xf numFmtId="3" fontId="16" fillId="8" borderId="18" xfId="0" applyNumberFormat="1" applyFont="1" applyFill="1" applyBorder="1" applyAlignment="1" applyProtection="1">
      <alignment horizontal="center"/>
      <protection locked="0"/>
    </xf>
    <xf numFmtId="0" fontId="2" fillId="0" borderId="19" xfId="0" applyFont="1" applyBorder="1" applyAlignment="1">
      <alignment horizontal="center" wrapText="1"/>
    </xf>
    <xf numFmtId="0" fontId="26" fillId="0" borderId="0" xfId="0" applyFont="1"/>
    <xf numFmtId="0" fontId="0" fillId="0" borderId="0" xfId="0" applyAlignment="1">
      <alignment wrapText="1"/>
    </xf>
    <xf numFmtId="0" fontId="2" fillId="0" borderId="21" xfId="0" applyFont="1" applyBorder="1" applyAlignment="1">
      <alignment horizontal="center" wrapText="1"/>
    </xf>
    <xf numFmtId="2" fontId="0" fillId="0" borderId="22" xfId="0" applyNumberFormat="1" applyBorder="1" applyAlignment="1">
      <alignment horizontal="center"/>
    </xf>
    <xf numFmtId="1" fontId="0" fillId="6" borderId="18" xfId="2" applyNumberFormat="1" applyFont="1" applyFill="1" applyBorder="1" applyAlignment="1">
      <alignment horizontal="center"/>
    </xf>
    <xf numFmtId="2" fontId="0" fillId="6" borderId="18" xfId="0" applyNumberFormat="1" applyFill="1" applyBorder="1" applyAlignment="1">
      <alignment horizontal="center"/>
    </xf>
    <xf numFmtId="3" fontId="0" fillId="6" borderId="18" xfId="0" quotePrefix="1" applyNumberFormat="1" applyFill="1" applyBorder="1" applyAlignment="1" applyProtection="1">
      <alignment horizontal="center"/>
      <protection locked="0"/>
    </xf>
    <xf numFmtId="3" fontId="0" fillId="0" borderId="15" xfId="0" quotePrefix="1" applyNumberFormat="1" applyBorder="1" applyAlignment="1" applyProtection="1">
      <alignment horizontal="center"/>
      <protection locked="0"/>
    </xf>
    <xf numFmtId="3" fontId="0" fillId="0" borderId="6" xfId="0" quotePrefix="1" applyNumberFormat="1" applyBorder="1" applyAlignment="1" applyProtection="1">
      <alignment horizontal="center"/>
      <protection locked="0"/>
    </xf>
    <xf numFmtId="2" fontId="0" fillId="0" borderId="14" xfId="2" applyNumberFormat="1" applyFont="1" applyBorder="1" applyAlignment="1">
      <alignment horizontal="center"/>
    </xf>
    <xf numFmtId="3" fontId="0" fillId="0" borderId="14" xfId="0" quotePrefix="1" applyNumberFormat="1" applyBorder="1" applyAlignment="1" applyProtection="1">
      <alignment horizontal="center"/>
      <protection locked="0"/>
    </xf>
    <xf numFmtId="2" fontId="0" fillId="6" borderId="18" xfId="2" applyNumberFormat="1" applyFont="1" applyFill="1" applyBorder="1" applyAlignment="1">
      <alignment horizontal="center"/>
    </xf>
    <xf numFmtId="2" fontId="2" fillId="5" borderId="18" xfId="2" applyNumberFormat="1" applyFont="1" applyFill="1" applyBorder="1" applyAlignment="1">
      <alignment horizontal="center" wrapText="1"/>
    </xf>
    <xf numFmtId="9" fontId="19" fillId="5" borderId="18" xfId="2" applyFont="1" applyFill="1" applyBorder="1" applyAlignment="1" applyProtection="1">
      <alignment horizontal="center"/>
      <protection locked="0"/>
    </xf>
    <xf numFmtId="0" fontId="2" fillId="0" borderId="18" xfId="0" applyFont="1" applyBorder="1" applyAlignment="1">
      <alignment horizontal="center"/>
    </xf>
    <xf numFmtId="9" fontId="19" fillId="8" borderId="18" xfId="2" applyFont="1" applyFill="1" applyBorder="1" applyAlignment="1" applyProtection="1">
      <alignment horizontal="center"/>
      <protection locked="0"/>
    </xf>
    <xf numFmtId="3" fontId="2" fillId="0" borderId="18" xfId="0" quotePrefix="1" applyNumberFormat="1" applyFont="1" applyBorder="1" applyAlignment="1" applyProtection="1">
      <alignment horizontal="center"/>
      <protection locked="0"/>
    </xf>
    <xf numFmtId="2" fontId="2" fillId="0" borderId="18" xfId="0" applyNumberFormat="1" applyFont="1" applyBorder="1" applyAlignment="1">
      <alignment horizontal="center" wrapText="1"/>
    </xf>
    <xf numFmtId="0" fontId="4" fillId="0" borderId="16" xfId="0" applyFont="1" applyBorder="1" applyAlignment="1" applyProtection="1">
      <alignment horizontal="center"/>
      <protection locked="0"/>
    </xf>
    <xf numFmtId="0" fontId="4" fillId="0" borderId="5" xfId="0" applyFont="1" applyBorder="1" applyAlignment="1" applyProtection="1">
      <alignment horizontal="center"/>
      <protection locked="0"/>
    </xf>
    <xf numFmtId="3" fontId="0" fillId="0" borderId="6" xfId="0" applyNumberFormat="1" applyBorder="1" applyAlignment="1">
      <alignment horizontal="center"/>
    </xf>
    <xf numFmtId="10" fontId="4" fillId="0" borderId="15" xfId="0" applyNumberFormat="1" applyFont="1" applyBorder="1" applyAlignment="1" applyProtection="1">
      <alignment horizontal="center"/>
      <protection locked="0"/>
    </xf>
    <xf numFmtId="0" fontId="4" fillId="6" borderId="17" xfId="0" applyFont="1" applyFill="1" applyBorder="1" applyAlignment="1" applyProtection="1">
      <alignment horizontal="center"/>
      <protection locked="0"/>
    </xf>
    <xf numFmtId="0" fontId="4" fillId="6" borderId="18" xfId="0" applyFont="1" applyFill="1" applyBorder="1" applyAlignment="1" applyProtection="1">
      <alignment horizontal="center"/>
      <protection locked="0"/>
    </xf>
    <xf numFmtId="10" fontId="4" fillId="6" borderId="18" xfId="0" applyNumberFormat="1" applyFont="1" applyFill="1" applyBorder="1" applyAlignment="1" applyProtection="1">
      <alignment horizontal="center"/>
      <protection locked="0"/>
    </xf>
    <xf numFmtId="3" fontId="0" fillId="6" borderId="18" xfId="0" applyNumberFormat="1" applyFill="1" applyBorder="1" applyAlignment="1">
      <alignment horizontal="center"/>
    </xf>
    <xf numFmtId="3" fontId="2" fillId="0" borderId="18" xfId="0" applyNumberFormat="1" applyFont="1" applyBorder="1" applyAlignment="1">
      <alignment horizontal="center"/>
    </xf>
    <xf numFmtId="0" fontId="19" fillId="8" borderId="17" xfId="0" applyFont="1" applyFill="1" applyBorder="1" applyAlignment="1" applyProtection="1">
      <alignment horizontal="center"/>
      <protection locked="0"/>
    </xf>
    <xf numFmtId="0" fontId="19" fillId="8" borderId="18" xfId="0" applyFont="1" applyFill="1" applyBorder="1" applyAlignment="1" applyProtection="1">
      <alignment horizontal="center"/>
      <protection locked="0"/>
    </xf>
    <xf numFmtId="0" fontId="19" fillId="5" borderId="18" xfId="0" applyFont="1" applyFill="1" applyBorder="1" applyAlignment="1" applyProtection="1">
      <alignment horizontal="center"/>
      <protection locked="0"/>
    </xf>
    <xf numFmtId="10" fontId="19" fillId="5" borderId="18" xfId="0" applyNumberFormat="1" applyFont="1" applyFill="1" applyBorder="1" applyAlignment="1" applyProtection="1">
      <alignment horizontal="center"/>
      <protection locked="0"/>
    </xf>
    <xf numFmtId="9" fontId="2" fillId="8" borderId="18" xfId="2" applyFont="1" applyFill="1" applyBorder="1" applyAlignment="1">
      <alignment horizontal="center"/>
    </xf>
    <xf numFmtId="0" fontId="19" fillId="6" borderId="17" xfId="0" applyFont="1" applyFill="1" applyBorder="1" applyProtection="1">
      <protection locked="0"/>
    </xf>
    <xf numFmtId="10" fontId="0" fillId="6" borderId="18" xfId="0" applyNumberFormat="1" applyFill="1" applyBorder="1" applyAlignment="1">
      <alignment horizontal="center"/>
    </xf>
    <xf numFmtId="0" fontId="2" fillId="0" borderId="20" xfId="0" applyFont="1" applyBorder="1"/>
    <xf numFmtId="0" fontId="2" fillId="0" borderId="20" xfId="0" applyFont="1" applyBorder="1" applyAlignment="1">
      <alignment horizontal="center" vertical="top" wrapText="1"/>
    </xf>
    <xf numFmtId="4" fontId="0" fillId="0" borderId="4" xfId="2" applyNumberFormat="1" applyFont="1" applyBorder="1" applyAlignment="1">
      <alignment horizontal="center"/>
    </xf>
    <xf numFmtId="4" fontId="2" fillId="0" borderId="20" xfId="2" applyNumberFormat="1" applyFont="1" applyBorder="1" applyAlignment="1">
      <alignment horizontal="center" wrapText="1"/>
    </xf>
    <xf numFmtId="4" fontId="0" fillId="6" borderId="20" xfId="2" applyNumberFormat="1" applyFont="1" applyFill="1" applyBorder="1" applyAlignment="1">
      <alignment horizontal="center"/>
    </xf>
    <xf numFmtId="4" fontId="0" fillId="6" borderId="20" xfId="0" applyNumberFormat="1" applyFill="1" applyBorder="1" applyAlignment="1">
      <alignment horizontal="center"/>
    </xf>
    <xf numFmtId="0" fontId="0" fillId="6" borderId="19" xfId="0" applyFill="1" applyBorder="1" applyAlignment="1">
      <alignment horizontal="center" vertical="center"/>
    </xf>
    <xf numFmtId="0" fontId="2" fillId="0" borderId="19" xfId="0" applyFont="1" applyBorder="1" applyAlignment="1">
      <alignment horizontal="center" vertical="center" wrapText="1"/>
    </xf>
    <xf numFmtId="43" fontId="0" fillId="6" borderId="19" xfId="3" applyFont="1" applyFill="1" applyBorder="1" applyAlignment="1">
      <alignment horizontal="center" vertical="center"/>
    </xf>
    <xf numFmtId="2" fontId="0" fillId="0" borderId="15" xfId="3" applyNumberFormat="1" applyFont="1" applyFill="1" applyBorder="1" applyAlignment="1">
      <alignment horizontal="center" vertical="center"/>
    </xf>
    <xf numFmtId="2" fontId="0" fillId="6" borderId="19" xfId="3" applyNumberFormat="1" applyFont="1" applyFill="1" applyBorder="1" applyAlignment="1">
      <alignment horizontal="center" vertical="center"/>
    </xf>
    <xf numFmtId="2" fontId="0" fillId="0" borderId="15" xfId="0" applyNumberFormat="1" applyBorder="1" applyAlignment="1">
      <alignment horizontal="center" vertical="center"/>
    </xf>
    <xf numFmtId="2" fontId="2" fillId="0" borderId="0" xfId="0" applyNumberFormat="1" applyFont="1"/>
    <xf numFmtId="2" fontId="29" fillId="0" borderId="0" xfId="0" applyNumberFormat="1" applyFont="1" applyAlignment="1">
      <alignment horizontal="left"/>
    </xf>
    <xf numFmtId="2" fontId="2" fillId="0" borderId="0" xfId="0" applyNumberFormat="1" applyFont="1" applyAlignment="1">
      <alignment horizontal="left"/>
    </xf>
    <xf numFmtId="4" fontId="2" fillId="0" borderId="0" xfId="0" applyNumberFormat="1" applyFont="1" applyAlignment="1">
      <alignment horizontal="left"/>
    </xf>
    <xf numFmtId="0" fontId="10" fillId="0" borderId="11" xfId="0" applyFont="1" applyBorder="1"/>
    <xf numFmtId="0" fontId="12" fillId="0" borderId="1" xfId="0" applyFont="1" applyBorder="1"/>
    <xf numFmtId="0" fontId="2" fillId="0" borderId="1" xfId="0" applyFont="1" applyBorder="1"/>
    <xf numFmtId="2" fontId="2" fillId="0" borderId="1" xfId="0" applyNumberFormat="1" applyFont="1" applyBorder="1" applyAlignment="1">
      <alignment horizontal="center"/>
    </xf>
    <xf numFmtId="4" fontId="0" fillId="0" borderId="0" xfId="0" applyNumberFormat="1" applyAlignment="1">
      <alignment horizontal="center"/>
    </xf>
    <xf numFmtId="4" fontId="0" fillId="0" borderId="1" xfId="0" applyNumberFormat="1" applyBorder="1" applyAlignment="1">
      <alignment horizontal="center"/>
    </xf>
    <xf numFmtId="2" fontId="4" fillId="6" borderId="18" xfId="0" applyNumberFormat="1" applyFont="1" applyFill="1" applyBorder="1" applyAlignment="1" applyProtection="1">
      <alignment horizontal="center"/>
      <protection locked="0"/>
    </xf>
    <xf numFmtId="2" fontId="4" fillId="0" borderId="15" xfId="0" applyNumberFormat="1" applyFont="1" applyBorder="1" applyAlignment="1" applyProtection="1">
      <alignment horizontal="center"/>
      <protection locked="0"/>
    </xf>
    <xf numFmtId="1" fontId="4" fillId="6" borderId="18" xfId="0" applyNumberFormat="1" applyFont="1" applyFill="1" applyBorder="1" applyAlignment="1" applyProtection="1">
      <alignment horizontal="center"/>
      <protection locked="0"/>
    </xf>
    <xf numFmtId="1" fontId="4" fillId="0" borderId="15" xfId="0" applyNumberFormat="1" applyFont="1" applyBorder="1" applyAlignment="1" applyProtection="1">
      <alignment horizontal="center"/>
      <protection locked="0"/>
    </xf>
    <xf numFmtId="10" fontId="4" fillId="6" borderId="18" xfId="2" applyNumberFormat="1" applyFont="1" applyFill="1" applyBorder="1" applyAlignment="1" applyProtection="1">
      <alignment horizontal="center" wrapText="1"/>
      <protection locked="0"/>
    </xf>
    <xf numFmtId="10" fontId="4" fillId="0" borderId="15" xfId="2" applyNumberFormat="1" applyFont="1" applyBorder="1" applyAlignment="1" applyProtection="1">
      <alignment horizontal="center" wrapText="1"/>
      <protection locked="0"/>
    </xf>
    <xf numFmtId="4" fontId="0" fillId="0" borderId="4" xfId="0" applyNumberFormat="1" applyBorder="1" applyAlignment="1">
      <alignment horizontal="center"/>
    </xf>
    <xf numFmtId="2" fontId="0" fillId="6" borderId="19" xfId="0" applyNumberFormat="1" applyFill="1" applyBorder="1" applyAlignment="1">
      <alignment horizontal="center"/>
    </xf>
    <xf numFmtId="10" fontId="4" fillId="6" borderId="18" xfId="2" applyNumberFormat="1" applyFont="1" applyFill="1" applyBorder="1" applyAlignment="1" applyProtection="1">
      <alignment horizontal="center"/>
      <protection locked="0"/>
    </xf>
    <xf numFmtId="10" fontId="0" fillId="0" borderId="0" xfId="2" applyNumberFormat="1" applyFont="1" applyAlignment="1">
      <alignment horizontal="center"/>
    </xf>
    <xf numFmtId="10" fontId="4" fillId="0" borderId="6" xfId="2" applyNumberFormat="1" applyFont="1" applyBorder="1" applyAlignment="1" applyProtection="1">
      <alignment horizontal="center"/>
      <protection locked="0"/>
    </xf>
    <xf numFmtId="10" fontId="4" fillId="0" borderId="14" xfId="2" applyNumberFormat="1" applyFont="1" applyBorder="1" applyAlignment="1" applyProtection="1">
      <alignment horizontal="center"/>
      <protection locked="0"/>
    </xf>
    <xf numFmtId="10" fontId="4" fillId="0" borderId="15" xfId="2" applyNumberFormat="1" applyFont="1" applyBorder="1" applyAlignment="1" applyProtection="1">
      <alignment horizontal="center"/>
      <protection locked="0"/>
    </xf>
    <xf numFmtId="2" fontId="4" fillId="0" borderId="6" xfId="0" applyNumberFormat="1" applyFont="1" applyBorder="1" applyAlignment="1" applyProtection="1">
      <alignment horizontal="center"/>
      <protection locked="0"/>
    </xf>
    <xf numFmtId="10" fontId="0" fillId="6" borderId="18" xfId="2" applyNumberFormat="1" applyFont="1" applyFill="1" applyBorder="1" applyAlignment="1">
      <alignment horizontal="center"/>
    </xf>
    <xf numFmtId="10" fontId="4" fillId="0" borderId="15" xfId="0" applyNumberFormat="1" applyFont="1" applyBorder="1" applyAlignment="1" applyProtection="1">
      <alignment horizontal="center" wrapText="1"/>
      <protection locked="0"/>
    </xf>
    <xf numFmtId="10" fontId="4" fillId="0" borderId="15" xfId="2" applyNumberFormat="1" applyFont="1" applyFill="1" applyBorder="1" applyAlignment="1" applyProtection="1">
      <alignment horizontal="center" wrapText="1"/>
      <protection locked="0"/>
    </xf>
    <xf numFmtId="10" fontId="0" fillId="0" borderId="15" xfId="2" applyNumberFormat="1" applyFont="1" applyBorder="1" applyAlignment="1">
      <alignment horizontal="center" wrapText="1"/>
    </xf>
    <xf numFmtId="10" fontId="4" fillId="0" borderId="6" xfId="2" applyNumberFormat="1" applyFont="1" applyFill="1" applyBorder="1" applyAlignment="1" applyProtection="1">
      <alignment horizontal="center"/>
      <protection locked="0"/>
    </xf>
    <xf numFmtId="10" fontId="0" fillId="0" borderId="6" xfId="2" applyNumberFormat="1" applyFont="1" applyBorder="1" applyAlignment="1">
      <alignment horizontal="center"/>
    </xf>
    <xf numFmtId="10" fontId="4" fillId="0" borderId="15" xfId="2" applyNumberFormat="1" applyFont="1" applyFill="1" applyBorder="1" applyAlignment="1" applyProtection="1">
      <alignment horizontal="center"/>
      <protection locked="0"/>
    </xf>
    <xf numFmtId="10" fontId="0" fillId="0" borderId="15" xfId="2" applyNumberFormat="1" applyFont="1" applyBorder="1" applyAlignment="1">
      <alignment horizontal="center"/>
    </xf>
    <xf numFmtId="0" fontId="6" fillId="9" borderId="0" xfId="0" applyFont="1" applyFill="1"/>
    <xf numFmtId="0" fontId="0" fillId="9" borderId="0" xfId="0" applyFill="1"/>
    <xf numFmtId="0" fontId="0" fillId="9" borderId="0" xfId="0" applyFill="1" applyAlignment="1">
      <alignment horizontal="center"/>
    </xf>
    <xf numFmtId="0" fontId="21" fillId="9" borderId="0" xfId="0" applyFont="1" applyFill="1"/>
    <xf numFmtId="0" fontId="10" fillId="0" borderId="0" xfId="0" applyFont="1"/>
    <xf numFmtId="4" fontId="20" fillId="0" borderId="0" xfId="0" applyNumberFormat="1" applyFont="1" applyAlignment="1">
      <alignment horizontal="center"/>
    </xf>
    <xf numFmtId="4" fontId="29" fillId="0" borderId="0" xfId="0" applyNumberFormat="1" applyFont="1" applyAlignment="1">
      <alignment horizontal="center"/>
    </xf>
    <xf numFmtId="2" fontId="2" fillId="0" borderId="0" xfId="0" applyNumberFormat="1" applyFont="1" applyAlignment="1">
      <alignment wrapText="1"/>
    </xf>
    <xf numFmtId="40" fontId="2" fillId="0" borderId="0" xfId="0" applyNumberFormat="1" applyFont="1" applyAlignment="1">
      <alignment wrapText="1"/>
    </xf>
    <xf numFmtId="0" fontId="14" fillId="4" borderId="0" xfId="0" applyFont="1" applyFill="1" applyAlignment="1">
      <alignment horizontal="center"/>
    </xf>
    <xf numFmtId="2" fontId="2" fillId="0" borderId="19" xfId="3" applyNumberFormat="1" applyFont="1" applyFill="1" applyBorder="1" applyAlignment="1">
      <alignment horizontal="center" wrapText="1"/>
    </xf>
    <xf numFmtId="0" fontId="10" fillId="2" borderId="18" xfId="0" applyFont="1" applyFill="1" applyBorder="1" applyAlignment="1">
      <alignment wrapText="1"/>
    </xf>
    <xf numFmtId="40" fontId="28" fillId="2" borderId="18" xfId="0" applyNumberFormat="1" applyFont="1" applyFill="1" applyBorder="1" applyAlignment="1">
      <alignment horizontal="center"/>
    </xf>
    <xf numFmtId="0" fontId="25" fillId="0" borderId="24" xfId="0" applyFont="1" applyBorder="1"/>
    <xf numFmtId="0" fontId="10" fillId="2" borderId="17" xfId="0" applyFont="1" applyFill="1" applyBorder="1" applyAlignment="1">
      <alignment wrapText="1"/>
    </xf>
    <xf numFmtId="40" fontId="28" fillId="2" borderId="19" xfId="0" applyNumberFormat="1" applyFont="1" applyFill="1" applyBorder="1" applyAlignment="1">
      <alignment horizontal="center"/>
    </xf>
    <xf numFmtId="0" fontId="26" fillId="0" borderId="0" xfId="0" applyFont="1" applyAlignment="1">
      <alignment horizontal="left"/>
    </xf>
    <xf numFmtId="44" fontId="0" fillId="0" borderId="6" xfId="4" applyFont="1" applyFill="1" applyBorder="1" applyAlignment="1">
      <alignment horizontal="center"/>
    </xf>
    <xf numFmtId="44" fontId="0" fillId="0" borderId="15" xfId="4" applyFont="1" applyFill="1" applyBorder="1" applyAlignment="1">
      <alignment horizontal="center"/>
    </xf>
    <xf numFmtId="0" fontId="2" fillId="0" borderId="19" xfId="0" applyFont="1" applyBorder="1" applyAlignment="1">
      <alignment horizontal="center"/>
    </xf>
    <xf numFmtId="2" fontId="0" fillId="0" borderId="6" xfId="0" applyNumberFormat="1" applyBorder="1" applyAlignment="1">
      <alignment horizontal="center"/>
    </xf>
    <xf numFmtId="2" fontId="0" fillId="0" borderId="0" xfId="0" applyNumberFormat="1"/>
    <xf numFmtId="1" fontId="0" fillId="0" borderId="15" xfId="0" applyNumberFormat="1" applyBorder="1" applyAlignment="1">
      <alignment horizontal="center"/>
    </xf>
    <xf numFmtId="0" fontId="0" fillId="0" borderId="14" xfId="0" applyBorder="1"/>
    <xf numFmtId="0" fontId="2" fillId="0" borderId="17" xfId="0" applyFont="1" applyBorder="1" applyAlignment="1">
      <alignment horizontal="center"/>
    </xf>
    <xf numFmtId="0" fontId="2" fillId="0" borderId="17" xfId="0" applyFont="1" applyBorder="1"/>
    <xf numFmtId="44" fontId="2" fillId="0" borderId="19" xfId="0" applyNumberFormat="1" applyFont="1" applyBorder="1"/>
    <xf numFmtId="0" fontId="4" fillId="0" borderId="6" xfId="0" applyFont="1" applyBorder="1" applyProtection="1">
      <protection locked="0"/>
    </xf>
    <xf numFmtId="1" fontId="4" fillId="0" borderId="6" xfId="0" applyNumberFormat="1" applyFont="1" applyBorder="1" applyAlignment="1" applyProtection="1">
      <alignment horizontal="center"/>
      <protection locked="0"/>
    </xf>
    <xf numFmtId="10" fontId="4" fillId="0" borderId="6" xfId="2" applyNumberFormat="1" applyFont="1" applyBorder="1" applyAlignment="1" applyProtection="1">
      <alignment horizontal="center" wrapText="1"/>
      <protection locked="0"/>
    </xf>
    <xf numFmtId="10" fontId="0" fillId="0" borderId="6" xfId="0" applyNumberFormat="1" applyBorder="1" applyAlignment="1">
      <alignment horizontal="center"/>
    </xf>
    <xf numFmtId="4" fontId="0" fillId="0" borderId="6" xfId="0" applyNumberFormat="1" applyBorder="1" applyAlignment="1">
      <alignment horizontal="center"/>
    </xf>
    <xf numFmtId="2" fontId="0" fillId="6" borderId="17" xfId="0" applyNumberFormat="1" applyFill="1" applyBorder="1" applyAlignment="1">
      <alignment horizontal="center"/>
    </xf>
    <xf numFmtId="0" fontId="30" fillId="0" borderId="0" xfId="0" applyFont="1"/>
    <xf numFmtId="1" fontId="0" fillId="0" borderId="0" xfId="0" applyNumberFormat="1" applyAlignment="1">
      <alignment horizontal="center"/>
    </xf>
    <xf numFmtId="44" fontId="0" fillId="0" borderId="0" xfId="4" applyFont="1" applyFill="1" applyBorder="1" applyAlignment="1">
      <alignment horizontal="center"/>
    </xf>
    <xf numFmtId="44" fontId="0" fillId="6" borderId="17" xfId="4" applyFont="1" applyFill="1" applyBorder="1" applyAlignment="1">
      <alignment horizontal="center"/>
    </xf>
    <xf numFmtId="2" fontId="0" fillId="0" borderId="14" xfId="2" applyNumberFormat="1"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Protection="1">
      <protection locked="0"/>
    </xf>
    <xf numFmtId="0" fontId="18" fillId="7" borderId="0" xfId="0" applyFont="1" applyFill="1" applyAlignment="1">
      <alignment horizontal="center"/>
    </xf>
    <xf numFmtId="0" fontId="2" fillId="7" borderId="0" xfId="0" applyFont="1" applyFill="1" applyAlignment="1">
      <alignment horizontal="left"/>
    </xf>
    <xf numFmtId="0" fontId="0" fillId="7" borderId="0" xfId="0" applyFill="1" applyAlignment="1">
      <alignment horizontal="left" wrapText="1"/>
    </xf>
    <xf numFmtId="0" fontId="0" fillId="7" borderId="0" xfId="0" applyFill="1" applyAlignment="1">
      <alignment horizontal="left" vertical="top" wrapText="1"/>
    </xf>
    <xf numFmtId="0" fontId="14" fillId="7" borderId="0" xfId="0" applyFont="1" applyFill="1" applyAlignment="1">
      <alignment vertical="top" wrapText="1"/>
    </xf>
    <xf numFmtId="0" fontId="0" fillId="0" borderId="0" xfId="0" applyAlignment="1">
      <alignment wrapText="1"/>
    </xf>
    <xf numFmtId="0" fontId="2" fillId="7" borderId="0" xfId="0" applyFont="1" applyFill="1" applyAlignment="1">
      <alignment horizontal="left" wrapText="1"/>
    </xf>
    <xf numFmtId="0" fontId="10" fillId="0" borderId="0" xfId="0" applyFont="1" applyAlignment="1">
      <alignment horizontal="left"/>
    </xf>
    <xf numFmtId="0" fontId="0" fillId="0" borderId="0" xfId="0" applyAlignment="1">
      <alignment horizontal="left" vertical="top" wrapText="1"/>
    </xf>
    <xf numFmtId="0" fontId="2" fillId="9" borderId="0" xfId="0" applyFont="1" applyFill="1" applyAlignment="1">
      <alignment horizontal="center"/>
    </xf>
    <xf numFmtId="0" fontId="10" fillId="9" borderId="0" xfId="0" applyFont="1" applyFill="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2" fillId="0" borderId="2" xfId="0" applyFont="1" applyBorder="1" applyAlignment="1">
      <alignment horizontal="right"/>
    </xf>
    <xf numFmtId="0" fontId="2" fillId="0" borderId="0" xfId="0" applyFont="1" applyAlignment="1">
      <alignment horizontal="right"/>
    </xf>
    <xf numFmtId="0" fontId="10" fillId="0" borderId="0" xfId="0" applyFont="1" applyAlignment="1">
      <alignment horizontal="center"/>
    </xf>
    <xf numFmtId="0" fontId="0" fillId="0" borderId="0" xfId="0" applyAlignment="1">
      <alignment horizontal="left" wrapText="1"/>
    </xf>
    <xf numFmtId="0" fontId="2" fillId="0" borderId="0" xfId="0" applyFont="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4" fillId="4" borderId="0" xfId="0" applyFont="1" applyFill="1" applyAlignment="1">
      <alignment horizontal="center"/>
    </xf>
    <xf numFmtId="0" fontId="18" fillId="0" borderId="0" xfId="0" applyFont="1" applyAlignment="1">
      <alignment horizont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center" wrapText="1"/>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287655</xdr:colOff>
      <xdr:row>0</xdr:row>
      <xdr:rowOff>161925</xdr:rowOff>
    </xdr:from>
    <xdr:to>
      <xdr:col>4</xdr:col>
      <xdr:colOff>584835</xdr:colOff>
      <xdr:row>4</xdr:row>
      <xdr:rowOff>283</xdr:rowOff>
    </xdr:to>
    <xdr:pic>
      <xdr:nvPicPr>
        <xdr:cNvPr id="3" name="Picture 2">
          <a:extLst>
            <a:ext uri="{FF2B5EF4-FFF2-40B4-BE49-F238E27FC236}">
              <a16:creationId xmlns:a16="http://schemas.microsoft.com/office/drawing/2014/main" id="{AE423040-8823-F090-EE24-EFD039D1B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 y="161925"/>
          <a:ext cx="2125980" cy="590833"/>
        </a:xfrm>
        <a:prstGeom prst="rect">
          <a:avLst/>
        </a:prstGeom>
      </xdr:spPr>
    </xdr:pic>
    <xdr:clientData/>
  </xdr:twoCellAnchor>
  <xdr:twoCellAnchor editAs="oneCell">
    <xdr:from>
      <xdr:col>5</xdr:col>
      <xdr:colOff>95251</xdr:colOff>
      <xdr:row>0</xdr:row>
      <xdr:rowOff>112396</xdr:rowOff>
    </xdr:from>
    <xdr:to>
      <xdr:col>8</xdr:col>
      <xdr:colOff>293371</xdr:colOff>
      <xdr:row>4</xdr:row>
      <xdr:rowOff>60343</xdr:rowOff>
    </xdr:to>
    <xdr:pic>
      <xdr:nvPicPr>
        <xdr:cNvPr id="5" name="Picture 4">
          <a:extLst>
            <a:ext uri="{FF2B5EF4-FFF2-40B4-BE49-F238E27FC236}">
              <a16:creationId xmlns:a16="http://schemas.microsoft.com/office/drawing/2014/main" id="{6F41A038-A256-74CE-150B-9EC24B7DE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1" y="112396"/>
          <a:ext cx="2026920" cy="709947"/>
        </a:xfrm>
        <a:prstGeom prst="rect">
          <a:avLst/>
        </a:prstGeom>
      </xdr:spPr>
    </xdr:pic>
    <xdr:clientData/>
  </xdr:twoCellAnchor>
  <xdr:twoCellAnchor editAs="oneCell">
    <xdr:from>
      <xdr:col>0</xdr:col>
      <xdr:colOff>83819</xdr:colOff>
      <xdr:row>54</xdr:row>
      <xdr:rowOff>99061</xdr:rowOff>
    </xdr:from>
    <xdr:to>
      <xdr:col>12</xdr:col>
      <xdr:colOff>5012</xdr:colOff>
      <xdr:row>61</xdr:row>
      <xdr:rowOff>160020</xdr:rowOff>
    </xdr:to>
    <xdr:pic>
      <xdr:nvPicPr>
        <xdr:cNvPr id="4" name="Picture 3">
          <a:extLst>
            <a:ext uri="{FF2B5EF4-FFF2-40B4-BE49-F238E27FC236}">
              <a16:creationId xmlns:a16="http://schemas.microsoft.com/office/drawing/2014/main" id="{71519322-BAEB-4EE1-93E9-DDB87AB0CA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819" y="8526781"/>
          <a:ext cx="7236393" cy="13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589279</xdr:colOff>
      <xdr:row>1</xdr:row>
      <xdr:rowOff>43543</xdr:rowOff>
    </xdr:from>
    <xdr:to>
      <xdr:col>16</xdr:col>
      <xdr:colOff>914400</xdr:colOff>
      <xdr:row>21</xdr:row>
      <xdr:rowOff>41275</xdr:rowOff>
    </xdr:to>
    <xdr:pic>
      <xdr:nvPicPr>
        <xdr:cNvPr id="2" name="Picture 1">
          <a:extLst>
            <a:ext uri="{FF2B5EF4-FFF2-40B4-BE49-F238E27FC236}">
              <a16:creationId xmlns:a16="http://schemas.microsoft.com/office/drawing/2014/main" id="{5D1A67A8-1BAD-4507-8CA6-632F10A0FF5B}"/>
            </a:ext>
          </a:extLst>
        </xdr:cNvPr>
        <xdr:cNvPicPr/>
      </xdr:nvPicPr>
      <xdr:blipFill>
        <a:blip xmlns:r="http://schemas.openxmlformats.org/officeDocument/2006/relationships" r:embed="rId1"/>
        <a:stretch>
          <a:fillRect/>
        </a:stretch>
      </xdr:blipFill>
      <xdr:spPr>
        <a:xfrm>
          <a:off x="19829779" y="411843"/>
          <a:ext cx="6370321" cy="3995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inReid\Documents\Grants\ERME%202021%20Cattle%20Risk%20Mngt\KSU_CowCalf%20Budg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inReid\Dropbox\Livestock%20Farm%20Management%20Guides\December%202020%20Updates\KSU_Dairy_FMG_Dec%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cd"/>
      <sheetName val="County averages"/>
      <sheetName val="Sheet2"/>
      <sheetName val="Sheet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Info"/>
      <sheetName val="Pasture"/>
      <sheetName val="Residue&amp;CoverCrop"/>
      <sheetName val="Hay&amp;Forage"/>
      <sheetName val="Feedstuffs"/>
      <sheetName val="Non-Feed Costs"/>
      <sheetName val=" Cow-Calf Budget"/>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ices"/>
      <sheetName val="Cow Milking-Purchased Replmts"/>
      <sheetName val="Cow Milking-Raised Replmts"/>
      <sheetName val="Replacement Heifers"/>
      <sheetName val="Heifer Costs WI Report"/>
      <sheetName val="Costs"/>
      <sheetName val="Manure Credi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ymarketnews.ams.usda.gov/viewReport/288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ymarketnews.ams.usda.gov/viewReport/2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AEB2-CDFB-454E-9A6D-7C37A3843CFA}">
  <sheetPr>
    <tabColor theme="9"/>
  </sheetPr>
  <dimension ref="A1:N61"/>
  <sheetViews>
    <sheetView tabSelected="1" workbookViewId="0">
      <selection activeCell="N28" sqref="N28"/>
    </sheetView>
  </sheetViews>
  <sheetFormatPr defaultRowHeight="14.45"/>
  <sheetData>
    <row r="1" spans="1:14">
      <c r="A1" s="72"/>
      <c r="B1" s="72"/>
      <c r="C1" s="72"/>
      <c r="D1" s="72"/>
      <c r="E1" s="72"/>
      <c r="F1" s="72"/>
      <c r="G1" s="72"/>
      <c r="H1" s="72"/>
      <c r="I1" s="72"/>
      <c r="J1" s="72"/>
      <c r="K1" s="72"/>
      <c r="L1" s="72"/>
    </row>
    <row r="2" spans="1:14">
      <c r="A2" s="72"/>
      <c r="B2" s="72"/>
      <c r="C2" s="72"/>
      <c r="D2" s="72"/>
      <c r="E2" s="72"/>
      <c r="F2" s="72"/>
      <c r="G2" s="72"/>
      <c r="H2" s="72"/>
      <c r="I2" s="72"/>
      <c r="J2" s="72"/>
      <c r="K2" s="72"/>
      <c r="L2" s="72"/>
    </row>
    <row r="3" spans="1:14">
      <c r="A3" s="72"/>
      <c r="B3" s="72"/>
      <c r="C3" s="72"/>
      <c r="D3" s="72"/>
      <c r="E3" s="72"/>
      <c r="F3" s="72"/>
      <c r="G3" s="72"/>
      <c r="H3" s="72"/>
      <c r="I3" s="72"/>
      <c r="J3" s="72"/>
      <c r="K3" s="72"/>
      <c r="L3" s="72"/>
    </row>
    <row r="4" spans="1:14">
      <c r="A4" s="72"/>
      <c r="B4" s="72"/>
      <c r="C4" s="72"/>
      <c r="D4" s="72"/>
      <c r="E4" s="72"/>
      <c r="F4" s="72"/>
      <c r="G4" s="72"/>
      <c r="H4" s="72"/>
      <c r="I4" s="72"/>
      <c r="J4" s="72"/>
      <c r="K4" s="72"/>
      <c r="L4" s="72"/>
    </row>
    <row r="5" spans="1:14">
      <c r="A5" s="72"/>
      <c r="B5" s="72"/>
      <c r="C5" s="72"/>
      <c r="D5" s="72"/>
      <c r="E5" s="72"/>
      <c r="F5" s="72"/>
      <c r="G5" s="72"/>
      <c r="H5" s="72"/>
      <c r="I5" s="72"/>
      <c r="J5" s="72"/>
      <c r="K5" s="72"/>
      <c r="L5" s="72"/>
    </row>
    <row r="6" spans="1:14" ht="14.85" customHeight="1">
      <c r="A6" s="225" t="s">
        <v>0</v>
      </c>
      <c r="B6" s="225"/>
      <c r="C6" s="225"/>
      <c r="D6" s="225"/>
      <c r="E6" s="225"/>
      <c r="F6" s="225"/>
      <c r="G6" s="225"/>
      <c r="H6" s="225"/>
      <c r="I6" s="225"/>
      <c r="J6" s="225"/>
      <c r="K6" s="225"/>
      <c r="L6" s="72"/>
    </row>
    <row r="7" spans="1:14" ht="14.85" customHeight="1">
      <c r="A7" s="225"/>
      <c r="B7" s="225"/>
      <c r="C7" s="225"/>
      <c r="D7" s="225"/>
      <c r="E7" s="225"/>
      <c r="F7" s="225"/>
      <c r="G7" s="225"/>
      <c r="H7" s="225"/>
      <c r="I7" s="225"/>
      <c r="J7" s="225"/>
      <c r="K7" s="225"/>
      <c r="L7" s="72"/>
    </row>
    <row r="8" spans="1:14" ht="14.85" customHeight="1">
      <c r="A8" s="73"/>
      <c r="B8" s="73"/>
      <c r="C8" s="73"/>
      <c r="D8" s="73"/>
      <c r="E8" s="73"/>
      <c r="F8" s="73"/>
      <c r="G8" s="73"/>
      <c r="H8" s="73"/>
      <c r="I8" s="73"/>
      <c r="J8" s="73"/>
      <c r="K8" s="73"/>
      <c r="L8" s="72"/>
    </row>
    <row r="9" spans="1:14">
      <c r="A9" s="226" t="s">
        <v>1</v>
      </c>
      <c r="B9" s="226"/>
      <c r="C9" s="226"/>
      <c r="D9" s="226"/>
      <c r="E9" s="226"/>
      <c r="F9" s="226"/>
      <c r="G9" s="226"/>
      <c r="H9" s="226"/>
      <c r="I9" s="226"/>
      <c r="J9" s="226"/>
      <c r="K9" s="226"/>
      <c r="L9" s="72"/>
    </row>
    <row r="10" spans="1:14" ht="14.85" customHeight="1">
      <c r="A10" s="227" t="s">
        <v>2</v>
      </c>
      <c r="B10" s="227"/>
      <c r="C10" s="227"/>
      <c r="D10" s="227"/>
      <c r="E10" s="227"/>
      <c r="F10" s="227"/>
      <c r="G10" s="227"/>
      <c r="H10" s="227"/>
      <c r="I10" s="227"/>
      <c r="J10" s="227"/>
      <c r="K10" s="227"/>
      <c r="L10" s="72"/>
    </row>
    <row r="11" spans="1:14">
      <c r="A11" s="227"/>
      <c r="B11" s="227"/>
      <c r="C11" s="227"/>
      <c r="D11" s="227"/>
      <c r="E11" s="227"/>
      <c r="F11" s="227"/>
      <c r="G11" s="227"/>
      <c r="H11" s="227"/>
      <c r="I11" s="227"/>
      <c r="J11" s="227"/>
      <c r="K11" s="227"/>
      <c r="L11" s="72"/>
    </row>
    <row r="12" spans="1:14">
      <c r="A12" s="227"/>
      <c r="B12" s="227"/>
      <c r="C12" s="227"/>
      <c r="D12" s="227"/>
      <c r="E12" s="227"/>
      <c r="F12" s="227"/>
      <c r="G12" s="227"/>
      <c r="H12" s="227"/>
      <c r="I12" s="227"/>
      <c r="J12" s="227"/>
      <c r="K12" s="227"/>
      <c r="L12" s="72"/>
    </row>
    <row r="13" spans="1:14" ht="15.6">
      <c r="A13" s="72"/>
      <c r="B13" s="72"/>
      <c r="C13" s="72"/>
      <c r="D13" s="72"/>
      <c r="E13" s="72"/>
      <c r="F13" s="72"/>
      <c r="G13" s="72"/>
      <c r="H13" s="72"/>
      <c r="I13" s="72"/>
      <c r="J13" s="72"/>
      <c r="K13" s="72"/>
      <c r="L13" s="72"/>
      <c r="N13" s="78"/>
    </row>
    <row r="14" spans="1:14">
      <c r="A14" s="72" t="s">
        <v>3</v>
      </c>
      <c r="B14" s="226" t="s">
        <v>4</v>
      </c>
      <c r="C14" s="226"/>
      <c r="D14" s="226"/>
      <c r="E14" s="226"/>
      <c r="F14" s="226"/>
      <c r="G14" s="226"/>
      <c r="H14" s="226"/>
      <c r="I14" s="226"/>
      <c r="J14" s="226"/>
      <c r="K14" s="226"/>
      <c r="L14" s="72"/>
    </row>
    <row r="15" spans="1:14" ht="14.85" customHeight="1">
      <c r="A15" s="72"/>
      <c r="B15" s="228" t="s">
        <v>5</v>
      </c>
      <c r="C15" s="228"/>
      <c r="D15" s="228"/>
      <c r="E15" s="228"/>
      <c r="F15" s="228"/>
      <c r="G15" s="228"/>
      <c r="H15" s="228"/>
      <c r="I15" s="228"/>
      <c r="J15" s="228"/>
      <c r="K15" s="228"/>
      <c r="L15" s="72"/>
    </row>
    <row r="16" spans="1:14">
      <c r="A16" s="72"/>
      <c r="B16" s="228"/>
      <c r="C16" s="228"/>
      <c r="D16" s="228"/>
      <c r="E16" s="228"/>
      <c r="F16" s="228"/>
      <c r="G16" s="228"/>
      <c r="H16" s="228"/>
      <c r="I16" s="228"/>
      <c r="J16" s="228"/>
      <c r="K16" s="228"/>
      <c r="L16" s="72"/>
    </row>
    <row r="17" spans="1:12" ht="30" customHeight="1">
      <c r="A17" s="72"/>
      <c r="B17" s="228"/>
      <c r="C17" s="228"/>
      <c r="D17" s="228"/>
      <c r="E17" s="228"/>
      <c r="F17" s="228"/>
      <c r="G17" s="228"/>
      <c r="H17" s="228"/>
      <c r="I17" s="228"/>
      <c r="J17" s="228"/>
      <c r="K17" s="228"/>
      <c r="L17" s="72"/>
    </row>
    <row r="18" spans="1:12">
      <c r="A18" s="72"/>
      <c r="B18" s="74"/>
      <c r="C18" s="74"/>
      <c r="D18" s="74"/>
      <c r="E18" s="74"/>
      <c r="F18" s="74"/>
      <c r="G18" s="74"/>
      <c r="H18" s="74"/>
      <c r="I18" s="74"/>
      <c r="J18" s="74"/>
      <c r="K18" s="74"/>
      <c r="L18" s="72"/>
    </row>
    <row r="19" spans="1:12">
      <c r="A19" s="72" t="s">
        <v>6</v>
      </c>
      <c r="B19" s="226" t="s">
        <v>7</v>
      </c>
      <c r="C19" s="226"/>
      <c r="D19" s="226"/>
      <c r="E19" s="226"/>
      <c r="F19" s="226"/>
      <c r="G19" s="226"/>
      <c r="H19" s="226"/>
      <c r="I19" s="226"/>
      <c r="J19" s="226"/>
      <c r="K19" s="226"/>
      <c r="L19" s="72"/>
    </row>
    <row r="20" spans="1:12" ht="14.85" customHeight="1">
      <c r="A20" s="72"/>
      <c r="B20" s="228" t="s">
        <v>8</v>
      </c>
      <c r="C20" s="228"/>
      <c r="D20" s="228"/>
      <c r="E20" s="228"/>
      <c r="F20" s="228"/>
      <c r="G20" s="228"/>
      <c r="H20" s="228"/>
      <c r="I20" s="228"/>
      <c r="J20" s="228"/>
      <c r="K20" s="228"/>
      <c r="L20" s="72"/>
    </row>
    <row r="21" spans="1:12">
      <c r="A21" s="72"/>
      <c r="B21" s="228"/>
      <c r="C21" s="228"/>
      <c r="D21" s="228"/>
      <c r="E21" s="228"/>
      <c r="F21" s="228"/>
      <c r="G21" s="228"/>
      <c r="H21" s="228"/>
      <c r="I21" s="228"/>
      <c r="J21" s="228"/>
      <c r="K21" s="228"/>
      <c r="L21" s="72"/>
    </row>
    <row r="22" spans="1:12">
      <c r="A22" s="72"/>
      <c r="B22" s="228"/>
      <c r="C22" s="228"/>
      <c r="D22" s="228"/>
      <c r="E22" s="228"/>
      <c r="F22" s="228"/>
      <c r="G22" s="228"/>
      <c r="H22" s="228"/>
      <c r="I22" s="228"/>
      <c r="J22" s="228"/>
      <c r="K22" s="228"/>
      <c r="L22" s="72"/>
    </row>
    <row r="23" spans="1:12">
      <c r="A23" s="72"/>
      <c r="B23" s="228"/>
      <c r="C23" s="228"/>
      <c r="D23" s="228"/>
      <c r="E23" s="228"/>
      <c r="F23" s="228"/>
      <c r="G23" s="228"/>
      <c r="H23" s="228"/>
      <c r="I23" s="228"/>
      <c r="J23" s="228"/>
      <c r="K23" s="228"/>
      <c r="L23" s="72"/>
    </row>
    <row r="24" spans="1:12">
      <c r="A24" s="72"/>
      <c r="B24" s="228"/>
      <c r="C24" s="228"/>
      <c r="D24" s="228"/>
      <c r="E24" s="228"/>
      <c r="F24" s="228"/>
      <c r="G24" s="228"/>
      <c r="H24" s="228"/>
      <c r="I24" s="228"/>
      <c r="J24" s="228"/>
      <c r="K24" s="228"/>
      <c r="L24" s="72"/>
    </row>
    <row r="25" spans="1:12">
      <c r="A25" s="72"/>
      <c r="B25" s="75"/>
      <c r="C25" s="75"/>
      <c r="D25" s="75"/>
      <c r="E25" s="75"/>
      <c r="F25" s="75"/>
      <c r="G25" s="75"/>
      <c r="H25" s="75"/>
      <c r="I25" s="75"/>
      <c r="J25" s="75"/>
      <c r="K25" s="75"/>
      <c r="L25" s="72"/>
    </row>
    <row r="26" spans="1:12">
      <c r="A26" s="72" t="s">
        <v>9</v>
      </c>
      <c r="B26" s="226" t="s">
        <v>10</v>
      </c>
      <c r="C26" s="226"/>
      <c r="D26" s="226"/>
      <c r="E26" s="226"/>
      <c r="F26" s="226"/>
      <c r="G26" s="226"/>
      <c r="H26" s="226"/>
      <c r="I26" s="226"/>
      <c r="J26" s="226"/>
      <c r="K26" s="226"/>
      <c r="L26" s="72"/>
    </row>
    <row r="27" spans="1:12" ht="14.85" customHeight="1">
      <c r="A27" s="72"/>
      <c r="B27" s="227" t="s">
        <v>11</v>
      </c>
      <c r="C27" s="227"/>
      <c r="D27" s="227"/>
      <c r="E27" s="227"/>
      <c r="F27" s="227"/>
      <c r="G27" s="227"/>
      <c r="H27" s="227"/>
      <c r="I27" s="227"/>
      <c r="J27" s="227"/>
      <c r="K27" s="227"/>
      <c r="L27" s="72"/>
    </row>
    <row r="28" spans="1:12">
      <c r="A28" s="72"/>
      <c r="B28" s="227"/>
      <c r="C28" s="227"/>
      <c r="D28" s="227"/>
      <c r="E28" s="227"/>
      <c r="F28" s="227"/>
      <c r="G28" s="227"/>
      <c r="H28" s="227"/>
      <c r="I28" s="227"/>
      <c r="J28" s="227"/>
      <c r="K28" s="227"/>
      <c r="L28" s="72"/>
    </row>
    <row r="29" spans="1:12">
      <c r="A29" s="72"/>
      <c r="B29" s="227"/>
      <c r="C29" s="227"/>
      <c r="D29" s="227"/>
      <c r="E29" s="227"/>
      <c r="F29" s="227"/>
      <c r="G29" s="227"/>
      <c r="H29" s="227"/>
      <c r="I29" s="227"/>
      <c r="J29" s="227"/>
      <c r="K29" s="227"/>
      <c r="L29" s="72"/>
    </row>
    <row r="30" spans="1:12">
      <c r="A30" s="72"/>
      <c r="B30" s="227"/>
      <c r="C30" s="227"/>
      <c r="D30" s="227"/>
      <c r="E30" s="227"/>
      <c r="F30" s="227"/>
      <c r="G30" s="227"/>
      <c r="H30" s="227"/>
      <c r="I30" s="227"/>
      <c r="J30" s="227"/>
      <c r="K30" s="227"/>
      <c r="L30" s="72"/>
    </row>
    <row r="31" spans="1:12">
      <c r="A31" s="72"/>
      <c r="B31" s="74"/>
      <c r="C31" s="74"/>
      <c r="D31" s="74"/>
      <c r="E31" s="74"/>
      <c r="F31" s="74"/>
      <c r="G31" s="74"/>
      <c r="H31" s="74"/>
      <c r="I31" s="74"/>
      <c r="J31" s="74"/>
      <c r="K31" s="74"/>
      <c r="L31" s="72"/>
    </row>
    <row r="32" spans="1:12">
      <c r="A32" s="72" t="s">
        <v>12</v>
      </c>
      <c r="B32" s="226" t="s">
        <v>13</v>
      </c>
      <c r="C32" s="226"/>
      <c r="D32" s="226"/>
      <c r="E32" s="226"/>
      <c r="F32" s="226"/>
      <c r="G32" s="226"/>
      <c r="H32" s="226"/>
      <c r="I32" s="226"/>
      <c r="J32" s="226"/>
      <c r="K32" s="226"/>
      <c r="L32" s="72"/>
    </row>
    <row r="33" spans="1:12" ht="14.85" customHeight="1">
      <c r="A33" s="72"/>
      <c r="B33" s="228" t="s">
        <v>14</v>
      </c>
      <c r="C33" s="228"/>
      <c r="D33" s="228"/>
      <c r="E33" s="228"/>
      <c r="F33" s="228"/>
      <c r="G33" s="228"/>
      <c r="H33" s="228"/>
      <c r="I33" s="228"/>
      <c r="J33" s="228"/>
      <c r="K33" s="228"/>
      <c r="L33" s="72"/>
    </row>
    <row r="34" spans="1:12">
      <c r="A34" s="72"/>
      <c r="B34" s="228"/>
      <c r="C34" s="228"/>
      <c r="D34" s="228"/>
      <c r="E34" s="228"/>
      <c r="F34" s="228"/>
      <c r="G34" s="228"/>
      <c r="H34" s="228"/>
      <c r="I34" s="228"/>
      <c r="J34" s="228"/>
      <c r="K34" s="228"/>
      <c r="L34" s="72"/>
    </row>
    <row r="35" spans="1:12">
      <c r="A35" s="72"/>
      <c r="B35" s="228"/>
      <c r="C35" s="228"/>
      <c r="D35" s="228"/>
      <c r="E35" s="228"/>
      <c r="F35" s="228"/>
      <c r="G35" s="228"/>
      <c r="H35" s="228"/>
      <c r="I35" s="228"/>
      <c r="J35" s="228"/>
      <c r="K35" s="228"/>
      <c r="L35" s="72"/>
    </row>
    <row r="36" spans="1:12">
      <c r="A36" s="72" t="s">
        <v>15</v>
      </c>
      <c r="B36" s="226" t="s">
        <v>16</v>
      </c>
      <c r="C36" s="226"/>
      <c r="D36" s="226"/>
      <c r="E36" s="226"/>
      <c r="F36" s="226"/>
      <c r="G36" s="226"/>
      <c r="H36" s="226"/>
      <c r="I36" s="226"/>
      <c r="J36" s="226"/>
      <c r="K36" s="226"/>
      <c r="L36" s="72"/>
    </row>
    <row r="37" spans="1:12" ht="14.85" customHeight="1">
      <c r="A37" s="72"/>
      <c r="B37" s="227" t="s">
        <v>17</v>
      </c>
      <c r="C37" s="227"/>
      <c r="D37" s="227"/>
      <c r="E37" s="227"/>
      <c r="F37" s="227"/>
      <c r="G37" s="227"/>
      <c r="H37" s="227"/>
      <c r="I37" s="227"/>
      <c r="J37" s="227"/>
      <c r="K37" s="227"/>
      <c r="L37" s="72"/>
    </row>
    <row r="38" spans="1:12">
      <c r="A38" s="72"/>
      <c r="B38" s="227"/>
      <c r="C38" s="227"/>
      <c r="D38" s="227"/>
      <c r="E38" s="227"/>
      <c r="F38" s="227"/>
      <c r="G38" s="227"/>
      <c r="H38" s="227"/>
      <c r="I38" s="227"/>
      <c r="J38" s="227"/>
      <c r="K38" s="227"/>
      <c r="L38" s="72"/>
    </row>
    <row r="39" spans="1:12">
      <c r="A39" s="72"/>
      <c r="B39" s="227"/>
      <c r="C39" s="227"/>
      <c r="D39" s="227"/>
      <c r="E39" s="227"/>
      <c r="F39" s="227"/>
      <c r="G39" s="227"/>
      <c r="H39" s="227"/>
      <c r="I39" s="227"/>
      <c r="J39" s="227"/>
      <c r="K39" s="227"/>
      <c r="L39" s="72"/>
    </row>
    <row r="40" spans="1:12">
      <c r="A40" s="72"/>
      <c r="B40" s="74"/>
      <c r="C40" s="74"/>
      <c r="D40" s="74"/>
      <c r="E40" s="74"/>
      <c r="F40" s="74"/>
      <c r="G40" s="74"/>
      <c r="H40" s="74"/>
      <c r="I40" s="74"/>
      <c r="J40" s="74"/>
      <c r="K40" s="74"/>
      <c r="L40" s="72"/>
    </row>
    <row r="41" spans="1:12">
      <c r="A41" s="72" t="s">
        <v>18</v>
      </c>
      <c r="B41" s="231" t="s">
        <v>19</v>
      </c>
      <c r="C41" s="231"/>
      <c r="D41" s="231"/>
      <c r="E41" s="231"/>
      <c r="F41" s="231"/>
      <c r="G41" s="231"/>
      <c r="H41" s="231"/>
      <c r="I41" s="231"/>
      <c r="J41" s="231"/>
      <c r="K41" s="231"/>
      <c r="L41" s="231"/>
    </row>
    <row r="42" spans="1:12" ht="14.45" customHeight="1">
      <c r="A42" s="72"/>
      <c r="B42" s="228" t="s">
        <v>20</v>
      </c>
      <c r="C42" s="228"/>
      <c r="D42" s="228"/>
      <c r="E42" s="228"/>
      <c r="F42" s="228"/>
      <c r="G42" s="228"/>
      <c r="H42" s="228"/>
      <c r="I42" s="228"/>
      <c r="J42" s="228"/>
      <c r="K42" s="228"/>
      <c r="L42" s="72"/>
    </row>
    <row r="43" spans="1:12">
      <c r="A43" s="72"/>
      <c r="B43" s="228"/>
      <c r="C43" s="228"/>
      <c r="D43" s="228"/>
      <c r="E43" s="228"/>
      <c r="F43" s="228"/>
      <c r="G43" s="228"/>
      <c r="H43" s="228"/>
      <c r="I43" s="228"/>
      <c r="J43" s="228"/>
      <c r="K43" s="228"/>
      <c r="L43" s="72"/>
    </row>
    <row r="44" spans="1:12" ht="29.25" customHeight="1">
      <c r="A44" s="72"/>
      <c r="B44" s="228"/>
      <c r="C44" s="228"/>
      <c r="D44" s="228"/>
      <c r="E44" s="228"/>
      <c r="F44" s="228"/>
      <c r="G44" s="228"/>
      <c r="H44" s="228"/>
      <c r="I44" s="228"/>
      <c r="J44" s="228"/>
      <c r="K44" s="228"/>
      <c r="L44" s="72"/>
    </row>
    <row r="45" spans="1:12">
      <c r="A45" s="72"/>
      <c r="B45" s="231" t="s">
        <v>21</v>
      </c>
      <c r="C45" s="231"/>
      <c r="D45" s="231"/>
      <c r="E45" s="231"/>
      <c r="F45" s="231"/>
      <c r="G45" s="231"/>
      <c r="H45" s="231"/>
      <c r="I45" s="231"/>
      <c r="J45" s="231"/>
      <c r="K45" s="231"/>
      <c r="L45" s="72"/>
    </row>
    <row r="46" spans="1:12" ht="14.45" customHeight="1">
      <c r="A46" s="72"/>
      <c r="B46" s="228" t="s">
        <v>22</v>
      </c>
      <c r="C46" s="228"/>
      <c r="D46" s="228"/>
      <c r="E46" s="228"/>
      <c r="F46" s="228"/>
      <c r="G46" s="228"/>
      <c r="H46" s="228"/>
      <c r="I46" s="228"/>
      <c r="J46" s="228"/>
      <c r="K46" s="228"/>
      <c r="L46" s="72"/>
    </row>
    <row r="47" spans="1:12">
      <c r="A47" s="72"/>
      <c r="B47" s="228"/>
      <c r="C47" s="228"/>
      <c r="D47" s="228"/>
      <c r="E47" s="228"/>
      <c r="F47" s="228"/>
      <c r="G47" s="228"/>
      <c r="H47" s="228"/>
      <c r="I47" s="228"/>
      <c r="J47" s="228"/>
      <c r="K47" s="228"/>
      <c r="L47" s="72"/>
    </row>
    <row r="48" spans="1:12">
      <c r="A48" s="72"/>
      <c r="B48" s="228"/>
      <c r="C48" s="228"/>
      <c r="D48" s="228"/>
      <c r="E48" s="228"/>
      <c r="F48" s="228"/>
      <c r="G48" s="228"/>
      <c r="H48" s="228"/>
      <c r="I48" s="228"/>
      <c r="J48" s="228"/>
      <c r="K48" s="228"/>
      <c r="L48" s="72"/>
    </row>
    <row r="49" spans="1:12">
      <c r="A49" s="72"/>
      <c r="B49" s="75"/>
      <c r="C49" s="75"/>
      <c r="D49" s="75"/>
      <c r="E49" s="75"/>
      <c r="F49" s="75"/>
      <c r="G49" s="75"/>
      <c r="H49" s="75"/>
      <c r="I49" s="75"/>
      <c r="J49" s="75"/>
      <c r="K49" s="75"/>
      <c r="L49" s="72"/>
    </row>
    <row r="50" spans="1:12">
      <c r="A50" s="72"/>
      <c r="B50" s="229" t="s">
        <v>23</v>
      </c>
      <c r="C50" s="229"/>
      <c r="D50" s="229"/>
      <c r="E50" s="229"/>
      <c r="F50" s="229"/>
      <c r="G50" s="229"/>
      <c r="H50" s="229"/>
      <c r="I50" s="230"/>
      <c r="J50" s="230"/>
      <c r="K50" s="230"/>
      <c r="L50" s="72"/>
    </row>
    <row r="51" spans="1:12">
      <c r="A51" s="72"/>
      <c r="B51" s="229"/>
      <c r="C51" s="229"/>
      <c r="D51" s="229"/>
      <c r="E51" s="229"/>
      <c r="F51" s="229"/>
      <c r="G51" s="229"/>
      <c r="H51" s="229"/>
      <c r="I51" s="230"/>
      <c r="J51" s="230"/>
      <c r="K51" s="230"/>
      <c r="L51" s="72"/>
    </row>
    <row r="52" spans="1:12" ht="14.45" customHeight="1">
      <c r="A52" s="72"/>
      <c r="B52" s="229" t="s">
        <v>24</v>
      </c>
      <c r="C52" s="229"/>
      <c r="D52" s="229"/>
      <c r="E52" s="229"/>
      <c r="F52" s="229"/>
      <c r="G52" s="229"/>
      <c r="H52" s="229"/>
      <c r="I52" s="229"/>
      <c r="J52" s="229"/>
      <c r="K52" s="72"/>
      <c r="L52" s="72"/>
    </row>
    <row r="53" spans="1:12" ht="14.45" customHeight="1">
      <c r="A53" s="72"/>
      <c r="B53" s="229"/>
      <c r="C53" s="229"/>
      <c r="D53" s="229"/>
      <c r="E53" s="229"/>
      <c r="F53" s="229"/>
      <c r="G53" s="229"/>
      <c r="H53" s="229"/>
      <c r="I53" s="229"/>
      <c r="J53" s="229"/>
      <c r="K53" s="72"/>
      <c r="L53" s="72"/>
    </row>
    <row r="54" spans="1:12" ht="14.45" customHeight="1">
      <c r="A54" s="72"/>
      <c r="B54" s="229"/>
      <c r="C54" s="229"/>
      <c r="D54" s="229"/>
      <c r="E54" s="229"/>
      <c r="F54" s="229"/>
      <c r="G54" s="229"/>
      <c r="H54" s="229"/>
      <c r="I54" s="229"/>
      <c r="J54" s="229"/>
      <c r="K54" s="72"/>
      <c r="L54" s="72"/>
    </row>
    <row r="55" spans="1:12" ht="14.45" customHeight="1">
      <c r="A55" s="72"/>
      <c r="B55" s="229"/>
      <c r="C55" s="229"/>
      <c r="D55" s="229"/>
      <c r="E55" s="229"/>
      <c r="F55" s="229"/>
      <c r="G55" s="229"/>
      <c r="H55" s="229"/>
      <c r="I55" s="229"/>
      <c r="J55" s="229"/>
      <c r="K55" s="72"/>
      <c r="L55" s="72"/>
    </row>
    <row r="56" spans="1:12" ht="14.45" customHeight="1">
      <c r="A56" s="72"/>
      <c r="B56" s="229"/>
      <c r="C56" s="229"/>
      <c r="D56" s="229"/>
      <c r="E56" s="229"/>
      <c r="F56" s="229"/>
      <c r="G56" s="229"/>
      <c r="H56" s="229"/>
      <c r="I56" s="229"/>
      <c r="J56" s="229"/>
      <c r="K56" s="72"/>
      <c r="L56" s="72"/>
    </row>
    <row r="57" spans="1:12" ht="14.45" customHeight="1">
      <c r="A57" s="72"/>
      <c r="B57" s="229"/>
      <c r="C57" s="229"/>
      <c r="D57" s="229"/>
      <c r="E57" s="229"/>
      <c r="F57" s="229"/>
      <c r="G57" s="229"/>
      <c r="H57" s="229"/>
      <c r="I57" s="229"/>
      <c r="J57" s="229"/>
      <c r="K57" s="72"/>
      <c r="L57" s="72"/>
    </row>
    <row r="58" spans="1:12" ht="14.45" customHeight="1">
      <c r="A58" s="72"/>
      <c r="B58" s="229"/>
      <c r="C58" s="229"/>
      <c r="D58" s="229"/>
      <c r="E58" s="229"/>
      <c r="F58" s="229"/>
      <c r="G58" s="229"/>
      <c r="H58" s="229"/>
      <c r="I58" s="229"/>
      <c r="J58" s="229"/>
      <c r="K58" s="72"/>
      <c r="L58" s="72"/>
    </row>
    <row r="59" spans="1:12" ht="14.45" customHeight="1">
      <c r="A59" s="72"/>
      <c r="B59" s="229"/>
      <c r="C59" s="229"/>
      <c r="D59" s="229"/>
      <c r="E59" s="229"/>
      <c r="F59" s="229"/>
      <c r="G59" s="229"/>
      <c r="H59" s="229"/>
      <c r="I59" s="229"/>
      <c r="J59" s="229"/>
      <c r="K59" s="72"/>
      <c r="L59" s="72"/>
    </row>
    <row r="60" spans="1:12" ht="14.45" customHeight="1">
      <c r="A60" s="72"/>
      <c r="B60" s="229"/>
      <c r="C60" s="229"/>
      <c r="D60" s="229"/>
      <c r="E60" s="229"/>
      <c r="F60" s="229"/>
      <c r="G60" s="229"/>
      <c r="H60" s="229"/>
      <c r="I60" s="229"/>
      <c r="J60" s="229"/>
      <c r="K60" s="72"/>
      <c r="L60" s="72"/>
    </row>
    <row r="61" spans="1:12" ht="14.45" customHeight="1">
      <c r="A61" s="72"/>
      <c r="B61" s="229"/>
      <c r="C61" s="229"/>
      <c r="D61" s="229"/>
      <c r="E61" s="229"/>
      <c r="F61" s="229"/>
      <c r="G61" s="229"/>
      <c r="H61" s="229"/>
      <c r="I61" s="229"/>
      <c r="J61" s="229"/>
      <c r="K61" s="72"/>
      <c r="L61" s="72"/>
    </row>
  </sheetData>
  <sheetProtection sheet="1"/>
  <mergeCells count="19">
    <mergeCell ref="B50:K51"/>
    <mergeCell ref="B52:J61"/>
    <mergeCell ref="A10:K12"/>
    <mergeCell ref="B33:K35"/>
    <mergeCell ref="B15:K17"/>
    <mergeCell ref="B14:K14"/>
    <mergeCell ref="B19:K19"/>
    <mergeCell ref="B26:K26"/>
    <mergeCell ref="B32:K32"/>
    <mergeCell ref="B36:K36"/>
    <mergeCell ref="B41:L41"/>
    <mergeCell ref="B42:K44"/>
    <mergeCell ref="B45:K45"/>
    <mergeCell ref="B46:K48"/>
    <mergeCell ref="A6:K7"/>
    <mergeCell ref="A9:K9"/>
    <mergeCell ref="B27:K30"/>
    <mergeCell ref="B37:K39"/>
    <mergeCell ref="B20:K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E683-BDF2-4F0D-8DF6-ADC3F03D7ECA}">
  <sheetPr>
    <tabColor rgb="FF7030A0"/>
    <pageSetUpPr fitToPage="1"/>
  </sheetPr>
  <dimension ref="A1:S73"/>
  <sheetViews>
    <sheetView showGridLines="0" topLeftCell="A24" zoomScale="60" zoomScaleNormal="60" workbookViewId="0">
      <selection activeCell="J13" sqref="J13"/>
    </sheetView>
  </sheetViews>
  <sheetFormatPr defaultColWidth="8.5703125" defaultRowHeight="14.45"/>
  <cols>
    <col min="1" max="1" width="33" customWidth="1"/>
    <col min="2" max="5" width="24.5703125" customWidth="1"/>
    <col min="6" max="8" width="24.85546875" customWidth="1"/>
    <col min="9" max="9" width="24.5703125" customWidth="1"/>
    <col min="10" max="10" width="24.85546875" customWidth="1"/>
    <col min="11" max="11" width="25" customWidth="1"/>
    <col min="12" max="12" width="10.5703125" customWidth="1"/>
    <col min="13" max="13" width="30.85546875" customWidth="1"/>
    <col min="14" max="14" width="17.42578125" customWidth="1"/>
    <col min="15" max="15" width="20.42578125" bestFit="1" customWidth="1"/>
    <col min="17" max="17" width="18" customWidth="1"/>
  </cols>
  <sheetData>
    <row r="1" spans="1:19" ht="29.1" customHeight="1" thickBot="1">
      <c r="A1" s="236" t="s">
        <v>25</v>
      </c>
      <c r="B1" s="237"/>
      <c r="C1" s="237"/>
      <c r="D1" s="237"/>
      <c r="E1" s="237"/>
      <c r="F1" s="237"/>
      <c r="G1" s="237"/>
      <c r="H1" s="238"/>
      <c r="K1" s="241"/>
      <c r="L1" s="241"/>
      <c r="M1" s="241"/>
      <c r="N1" s="241"/>
      <c r="O1" s="241"/>
      <c r="P1" s="241"/>
      <c r="Q1" s="241"/>
      <c r="R1" s="241"/>
      <c r="S1" s="241"/>
    </row>
    <row r="2" spans="1:19" ht="14.85" customHeight="1">
      <c r="A2" s="5"/>
      <c r="B2" s="6"/>
      <c r="C2" s="6"/>
      <c r="D2" s="6"/>
      <c r="E2" s="6"/>
      <c r="F2" s="6"/>
      <c r="G2" s="36"/>
      <c r="H2" s="24"/>
      <c r="K2" s="241"/>
      <c r="L2" s="241"/>
      <c r="M2" s="241"/>
      <c r="N2" s="241"/>
      <c r="O2" s="241"/>
      <c r="P2" s="241"/>
      <c r="Q2" s="241"/>
      <c r="R2" s="241"/>
      <c r="S2" s="241"/>
    </row>
    <row r="3" spans="1:19" ht="18.95" thickBot="1">
      <c r="A3" s="69" t="s">
        <v>26</v>
      </c>
      <c r="F3" s="36"/>
      <c r="G3" s="70"/>
      <c r="H3" s="68" t="s">
        <v>27</v>
      </c>
      <c r="I3" s="71"/>
    </row>
    <row r="4" spans="1:19" ht="32.25" customHeight="1" thickBot="1">
      <c r="A4" s="93" t="s">
        <v>28</v>
      </c>
      <c r="B4" s="94" t="s">
        <v>29</v>
      </c>
      <c r="C4" s="94" t="s">
        <v>30</v>
      </c>
      <c r="D4" s="95" t="s">
        <v>31</v>
      </c>
      <c r="E4" s="95" t="s">
        <v>32</v>
      </c>
      <c r="F4" s="96" t="s">
        <v>33</v>
      </c>
      <c r="G4" s="97" t="s">
        <v>34</v>
      </c>
      <c r="H4" s="141" t="s">
        <v>35</v>
      </c>
      <c r="I4" s="98" t="s">
        <v>36</v>
      </c>
    </row>
    <row r="5" spans="1:19" ht="15" thickBot="1">
      <c r="A5" s="139" t="s">
        <v>37</v>
      </c>
      <c r="B5" s="165">
        <v>100</v>
      </c>
      <c r="C5" s="165">
        <v>1350</v>
      </c>
      <c r="D5" s="165">
        <v>120</v>
      </c>
      <c r="E5" s="167">
        <v>0.02</v>
      </c>
      <c r="F5" s="140">
        <v>7.4999999999999997E-2</v>
      </c>
      <c r="G5" s="57" t="s">
        <v>38</v>
      </c>
      <c r="H5" s="146">
        <f>(B5*C5*D5*E5)/2000</f>
        <v>162</v>
      </c>
      <c r="I5" s="170">
        <f>H5*F5</f>
        <v>12.15</v>
      </c>
      <c r="J5" s="36"/>
    </row>
    <row r="6" spans="1:19" ht="15">
      <c r="A6" s="212" t="s">
        <v>39</v>
      </c>
      <c r="B6" s="213"/>
      <c r="C6" s="213"/>
      <c r="D6" s="213"/>
      <c r="E6" s="214"/>
      <c r="F6" s="215"/>
      <c r="G6" s="4" t="s">
        <v>38</v>
      </c>
      <c r="H6" s="216">
        <f>(B6*C6*D6*E6)/2000</f>
        <v>0</v>
      </c>
      <c r="I6" s="205">
        <f>H6*F6</f>
        <v>0</v>
      </c>
      <c r="J6" s="36"/>
    </row>
    <row r="7" spans="1:19">
      <c r="A7" s="51" t="s">
        <v>40</v>
      </c>
      <c r="B7" s="166"/>
      <c r="C7" s="166"/>
      <c r="D7" s="166"/>
      <c r="E7" s="168"/>
      <c r="F7" s="76"/>
      <c r="G7" s="4" t="s">
        <v>38</v>
      </c>
      <c r="H7" s="169">
        <f>(B7*C7*D7*E7)/2000</f>
        <v>0</v>
      </c>
      <c r="I7" s="67">
        <f t="shared" ref="I7:I18" si="0">H7*F7</f>
        <v>0</v>
      </c>
      <c r="J7" s="36"/>
    </row>
    <row r="8" spans="1:19">
      <c r="A8" s="51" t="s">
        <v>41</v>
      </c>
      <c r="B8" s="166"/>
      <c r="C8" s="166"/>
      <c r="D8" s="166"/>
      <c r="E8" s="168"/>
      <c r="F8" s="76"/>
      <c r="G8" s="4" t="s">
        <v>38</v>
      </c>
      <c r="H8" s="169">
        <f t="shared" ref="H8:H18" si="1">(B8*C8*D8*E8)/2000</f>
        <v>0</v>
      </c>
      <c r="I8" s="67">
        <f t="shared" si="0"/>
        <v>0</v>
      </c>
      <c r="J8" s="36"/>
    </row>
    <row r="9" spans="1:19">
      <c r="A9" s="45" t="s">
        <v>42</v>
      </c>
      <c r="B9" s="166"/>
      <c r="C9" s="166"/>
      <c r="D9" s="166"/>
      <c r="E9" s="168"/>
      <c r="F9" s="76"/>
      <c r="G9" s="4" t="s">
        <v>38</v>
      </c>
      <c r="H9" s="169">
        <f t="shared" si="1"/>
        <v>0</v>
      </c>
      <c r="I9" s="67">
        <f t="shared" si="0"/>
        <v>0</v>
      </c>
      <c r="J9" s="36"/>
    </row>
    <row r="10" spans="1:19" ht="13.5" customHeight="1">
      <c r="A10" s="45" t="s">
        <v>43</v>
      </c>
      <c r="B10" s="166"/>
      <c r="C10" s="166"/>
      <c r="D10" s="166"/>
      <c r="E10" s="168"/>
      <c r="F10" s="76"/>
      <c r="G10" s="4" t="s">
        <v>38</v>
      </c>
      <c r="H10" s="169">
        <f t="shared" si="1"/>
        <v>0</v>
      </c>
      <c r="I10" s="67">
        <f t="shared" si="0"/>
        <v>0</v>
      </c>
      <c r="J10" s="36"/>
    </row>
    <row r="11" spans="1:19">
      <c r="A11" s="45" t="s">
        <v>44</v>
      </c>
      <c r="B11" s="166"/>
      <c r="C11" s="166"/>
      <c r="D11" s="166"/>
      <c r="E11" s="168"/>
      <c r="F11" s="76"/>
      <c r="G11" s="4" t="s">
        <v>38</v>
      </c>
      <c r="H11" s="169">
        <f t="shared" si="1"/>
        <v>0</v>
      </c>
      <c r="I11" s="67">
        <f t="shared" si="0"/>
        <v>0</v>
      </c>
      <c r="J11" s="36"/>
    </row>
    <row r="12" spans="1:19">
      <c r="A12" s="45" t="s">
        <v>45</v>
      </c>
      <c r="B12" s="166"/>
      <c r="C12" s="166"/>
      <c r="D12" s="166"/>
      <c r="E12" s="168"/>
      <c r="F12" s="76"/>
      <c r="G12" s="4" t="s">
        <v>38</v>
      </c>
      <c r="H12" s="169">
        <f t="shared" si="1"/>
        <v>0</v>
      </c>
      <c r="I12" s="67">
        <f t="shared" si="0"/>
        <v>0</v>
      </c>
      <c r="J12" s="36"/>
    </row>
    <row r="13" spans="1:19">
      <c r="A13" s="45" t="s">
        <v>46</v>
      </c>
      <c r="B13" s="166"/>
      <c r="C13" s="166"/>
      <c r="D13" s="166"/>
      <c r="E13" s="168"/>
      <c r="F13" s="76"/>
      <c r="G13" s="4" t="s">
        <v>38</v>
      </c>
      <c r="H13" s="169">
        <f t="shared" si="1"/>
        <v>0</v>
      </c>
      <c r="I13" s="67">
        <f t="shared" si="0"/>
        <v>0</v>
      </c>
      <c r="J13" s="23"/>
    </row>
    <row r="14" spans="1:19">
      <c r="A14" s="45" t="s">
        <v>47</v>
      </c>
      <c r="B14" s="166"/>
      <c r="C14" s="166"/>
      <c r="D14" s="166"/>
      <c r="E14" s="168"/>
      <c r="F14" s="76"/>
      <c r="G14" s="4" t="s">
        <v>38</v>
      </c>
      <c r="H14" s="169">
        <f t="shared" si="1"/>
        <v>0</v>
      </c>
      <c r="I14" s="67">
        <f t="shared" si="0"/>
        <v>0</v>
      </c>
    </row>
    <row r="15" spans="1:19">
      <c r="A15" s="45" t="s">
        <v>48</v>
      </c>
      <c r="B15" s="166"/>
      <c r="C15" s="166"/>
      <c r="D15" s="166"/>
      <c r="E15" s="168"/>
      <c r="F15" s="76"/>
      <c r="G15" s="4" t="s">
        <v>38</v>
      </c>
      <c r="H15" s="169">
        <f t="shared" si="1"/>
        <v>0</v>
      </c>
      <c r="I15" s="67">
        <f t="shared" si="0"/>
        <v>0</v>
      </c>
    </row>
    <row r="16" spans="1:19">
      <c r="A16" s="45" t="s">
        <v>49</v>
      </c>
      <c r="B16" s="166"/>
      <c r="C16" s="166"/>
      <c r="D16" s="166"/>
      <c r="E16" s="168"/>
      <c r="F16" s="76"/>
      <c r="G16" s="4" t="s">
        <v>38</v>
      </c>
      <c r="H16" s="169">
        <f t="shared" si="1"/>
        <v>0</v>
      </c>
      <c r="I16" s="67">
        <f t="shared" si="0"/>
        <v>0</v>
      </c>
    </row>
    <row r="17" spans="1:17">
      <c r="A17" s="45" t="s">
        <v>49</v>
      </c>
      <c r="B17" s="166"/>
      <c r="C17" s="166"/>
      <c r="D17" s="166"/>
      <c r="E17" s="168"/>
      <c r="F17" s="76"/>
      <c r="G17" s="4" t="s">
        <v>38</v>
      </c>
      <c r="H17" s="169">
        <f t="shared" si="1"/>
        <v>0</v>
      </c>
      <c r="I17" s="67">
        <f t="shared" si="0"/>
        <v>0</v>
      </c>
    </row>
    <row r="18" spans="1:17" ht="14.1" customHeight="1">
      <c r="A18" s="45" t="s">
        <v>49</v>
      </c>
      <c r="B18" s="166"/>
      <c r="C18" s="166"/>
      <c r="D18" s="166"/>
      <c r="E18" s="168"/>
      <c r="F18" s="76"/>
      <c r="G18" s="4" t="s">
        <v>38</v>
      </c>
      <c r="H18" s="169">
        <f t="shared" si="1"/>
        <v>0</v>
      </c>
      <c r="I18" s="67">
        <f t="shared" si="0"/>
        <v>0</v>
      </c>
    </row>
    <row r="19" spans="1:17" ht="24.6" customHeight="1">
      <c r="A19" s="8"/>
      <c r="F19" s="239" t="s">
        <v>50</v>
      </c>
      <c r="G19" s="239"/>
      <c r="H19" s="82"/>
      <c r="I19" s="190">
        <f>SUM(H6:H18)</f>
        <v>0</v>
      </c>
    </row>
    <row r="20" spans="1:17" s="2" customFormat="1">
      <c r="A20" s="79" t="s">
        <v>51</v>
      </c>
      <c r="B20"/>
      <c r="C20"/>
      <c r="D20"/>
      <c r="E20"/>
      <c r="F20" s="240" t="s">
        <v>52</v>
      </c>
      <c r="G20" s="240"/>
      <c r="H20" s="81"/>
      <c r="I20" s="191">
        <f>SUM(I6:I18)</f>
        <v>0</v>
      </c>
    </row>
    <row r="21" spans="1:17" s="2" customFormat="1">
      <c r="A21" s="80" t="s">
        <v>53</v>
      </c>
      <c r="B21"/>
      <c r="C21"/>
      <c r="E21" s="18"/>
      <c r="F21" s="18"/>
      <c r="G21"/>
      <c r="H21" s="10"/>
    </row>
    <row r="22" spans="1:17">
      <c r="A22" s="8"/>
      <c r="G22" s="19"/>
      <c r="H22" s="25"/>
    </row>
    <row r="23" spans="1:17" ht="18.95" thickBot="1">
      <c r="A23" s="157" t="s">
        <v>54</v>
      </c>
      <c r="B23" s="1"/>
      <c r="C23" s="1"/>
      <c r="D23" s="1"/>
      <c r="E23" s="1"/>
      <c r="F23" s="1"/>
      <c r="G23" s="1"/>
      <c r="H23" s="158"/>
      <c r="I23" s="1"/>
      <c r="J23" s="1"/>
      <c r="K23" s="1"/>
      <c r="M23" s="22" t="s">
        <v>55</v>
      </c>
    </row>
    <row r="24" spans="1:17">
      <c r="A24" s="30" t="s">
        <v>56</v>
      </c>
      <c r="B24" s="20"/>
      <c r="C24" s="2"/>
      <c r="D24" s="21"/>
      <c r="E24" s="21"/>
      <c r="F24" s="2"/>
      <c r="G24" s="10"/>
      <c r="H24" s="23"/>
    </row>
    <row r="25" spans="1:17" ht="15" thickBot="1">
      <c r="A25" s="38"/>
      <c r="B25" s="20"/>
      <c r="C25" s="2"/>
      <c r="D25" s="21"/>
      <c r="E25" s="21"/>
      <c r="F25" s="2"/>
      <c r="G25" s="10"/>
      <c r="I25" s="37"/>
      <c r="M25" s="234" t="s">
        <v>57</v>
      </c>
      <c r="N25" s="234"/>
      <c r="O25" s="234"/>
      <c r="P25" s="22"/>
      <c r="Q25" s="22"/>
    </row>
    <row r="26" spans="1:17" ht="33" customHeight="1" thickBot="1">
      <c r="A26" s="102" t="s">
        <v>58</v>
      </c>
      <c r="B26" s="103" t="s">
        <v>59</v>
      </c>
      <c r="C26" s="104" t="s">
        <v>60</v>
      </c>
      <c r="D26" s="94" t="s">
        <v>61</v>
      </c>
      <c r="E26" s="94" t="s">
        <v>62</v>
      </c>
      <c r="F26" s="94" t="s">
        <v>63</v>
      </c>
      <c r="G26" s="105" t="s">
        <v>64</v>
      </c>
      <c r="H26" s="101"/>
      <c r="I26" s="109" t="s">
        <v>65</v>
      </c>
      <c r="J26" s="106" t="s">
        <v>66</v>
      </c>
      <c r="M26" s="185" t="s">
        <v>58</v>
      </c>
      <c r="N26" s="185" t="s">
        <v>67</v>
      </c>
      <c r="O26" s="186"/>
    </row>
    <row r="27" spans="1:17" ht="15" thickBot="1">
      <c r="A27" s="55" t="s">
        <v>68</v>
      </c>
      <c r="B27" s="111">
        <v>40</v>
      </c>
      <c r="C27" s="171">
        <v>0.05</v>
      </c>
      <c r="D27" s="171">
        <v>0.04</v>
      </c>
      <c r="E27" s="171">
        <v>0.18</v>
      </c>
      <c r="F27" s="57">
        <v>1500</v>
      </c>
      <c r="G27" s="171">
        <v>0.1</v>
      </c>
      <c r="H27" s="113" t="s">
        <v>38</v>
      </c>
      <c r="I27" s="112">
        <f>((B27*F27)*(1-(C27+D27+E27)))/2000</f>
        <v>21.9</v>
      </c>
      <c r="J27" s="149">
        <f>I27*G27</f>
        <v>2.19</v>
      </c>
      <c r="M27" s="186" t="s">
        <v>69</v>
      </c>
      <c r="N27" s="187">
        <v>22.7</v>
      </c>
      <c r="O27" s="186"/>
    </row>
    <row r="28" spans="1:17">
      <c r="A28" s="53"/>
      <c r="B28" s="83"/>
      <c r="C28" s="168"/>
      <c r="D28" s="168"/>
      <c r="E28" s="168"/>
      <c r="F28" s="53"/>
      <c r="G28" s="168"/>
      <c r="H28" s="114" t="s">
        <v>38</v>
      </c>
      <c r="I28" s="110">
        <f>((B28*F28)*(1-(C28+D28+E28)))/2000</f>
        <v>0</v>
      </c>
      <c r="J28" s="150">
        <f>I28*G28</f>
        <v>0</v>
      </c>
      <c r="M28" s="186" t="s">
        <v>70</v>
      </c>
      <c r="N28" s="187">
        <v>8</v>
      </c>
      <c r="O28" s="186"/>
    </row>
    <row r="29" spans="1:17">
      <c r="A29" s="4"/>
      <c r="B29" s="84"/>
      <c r="C29" s="172"/>
      <c r="D29" s="173"/>
      <c r="E29" s="173"/>
      <c r="F29" s="4"/>
      <c r="G29" s="173"/>
      <c r="H29" s="115" t="s">
        <v>38</v>
      </c>
      <c r="I29" s="110">
        <f t="shared" ref="I29:I34" si="2">((B29*F29)*(1-(C29+D29+E29)))/2000</f>
        <v>0</v>
      </c>
      <c r="J29" s="150">
        <f t="shared" ref="J29:J34" si="3">I29*G29</f>
        <v>0</v>
      </c>
      <c r="M29" s="186" t="s">
        <v>71</v>
      </c>
      <c r="N29" s="187">
        <v>5.6</v>
      </c>
      <c r="O29" s="186"/>
    </row>
    <row r="30" spans="1:17">
      <c r="A30" s="4"/>
      <c r="B30" s="84"/>
      <c r="C30" s="173"/>
      <c r="D30" s="173"/>
      <c r="E30" s="173"/>
      <c r="F30" s="4"/>
      <c r="G30" s="173"/>
      <c r="H30" s="115" t="s">
        <v>38</v>
      </c>
      <c r="I30" s="110">
        <f t="shared" si="2"/>
        <v>0</v>
      </c>
      <c r="J30" s="150">
        <f t="shared" si="3"/>
        <v>0</v>
      </c>
      <c r="M30" s="186" t="s">
        <v>72</v>
      </c>
      <c r="N30" s="187">
        <v>9.4</v>
      </c>
      <c r="O30" s="186"/>
    </row>
    <row r="31" spans="1:17">
      <c r="A31" s="4"/>
      <c r="B31" s="84"/>
      <c r="C31" s="173"/>
      <c r="D31" s="173"/>
      <c r="E31" s="173"/>
      <c r="F31" s="4"/>
      <c r="G31" s="173"/>
      <c r="H31" s="115" t="s">
        <v>38</v>
      </c>
      <c r="I31" s="110">
        <f t="shared" si="2"/>
        <v>0</v>
      </c>
      <c r="J31" s="150">
        <f t="shared" si="3"/>
        <v>0</v>
      </c>
      <c r="M31" s="186" t="s">
        <v>73</v>
      </c>
      <c r="N31" s="187">
        <v>7.2</v>
      </c>
      <c r="O31" s="186"/>
    </row>
    <row r="32" spans="1:17">
      <c r="A32" s="85"/>
      <c r="B32" s="222"/>
      <c r="C32" s="174"/>
      <c r="D32" s="174"/>
      <c r="E32" s="174"/>
      <c r="F32" s="85"/>
      <c r="G32" s="174"/>
      <c r="H32" s="117" t="s">
        <v>38</v>
      </c>
      <c r="I32" s="110">
        <f t="shared" si="2"/>
        <v>0</v>
      </c>
      <c r="J32" s="150">
        <f t="shared" si="3"/>
        <v>0</v>
      </c>
      <c r="M32" s="186" t="s">
        <v>74</v>
      </c>
      <c r="N32" s="187">
        <v>10.3</v>
      </c>
      <c r="O32" s="186"/>
    </row>
    <row r="33" spans="1:17">
      <c r="A33" s="85"/>
      <c r="B33" s="116"/>
      <c r="C33" s="174"/>
      <c r="D33" s="174"/>
      <c r="E33" s="174"/>
      <c r="F33" s="85"/>
      <c r="G33" s="174"/>
      <c r="H33" s="117" t="s">
        <v>38</v>
      </c>
      <c r="I33" s="110">
        <f t="shared" si="2"/>
        <v>0</v>
      </c>
      <c r="J33" s="150">
        <f t="shared" si="3"/>
        <v>0</v>
      </c>
      <c r="M33" s="186" t="s">
        <v>75</v>
      </c>
      <c r="N33" s="187">
        <v>5.5</v>
      </c>
      <c r="O33" s="186"/>
    </row>
    <row r="34" spans="1:17" ht="15" thickBot="1">
      <c r="A34" s="85"/>
      <c r="B34" s="116"/>
      <c r="C34" s="174"/>
      <c r="D34" s="174"/>
      <c r="E34" s="174"/>
      <c r="F34" s="85"/>
      <c r="G34" s="174"/>
      <c r="H34" s="117" t="s">
        <v>38</v>
      </c>
      <c r="I34" s="110">
        <f t="shared" si="2"/>
        <v>0</v>
      </c>
      <c r="J34" s="150">
        <f t="shared" si="3"/>
        <v>0</v>
      </c>
      <c r="M34" s="186" t="s">
        <v>76</v>
      </c>
      <c r="N34" s="187">
        <v>12.7</v>
      </c>
      <c r="O34" s="186"/>
    </row>
    <row r="35" spans="1:17" ht="31.5" customHeight="1" thickBot="1">
      <c r="A35" s="102" t="s">
        <v>77</v>
      </c>
      <c r="B35" s="119" t="s">
        <v>78</v>
      </c>
      <c r="C35" s="120" t="s">
        <v>60</v>
      </c>
      <c r="D35" s="120" t="s">
        <v>61</v>
      </c>
      <c r="E35" s="120" t="s">
        <v>79</v>
      </c>
      <c r="F35" s="121"/>
      <c r="G35" s="122" t="s">
        <v>64</v>
      </c>
      <c r="H35" s="123"/>
      <c r="I35" s="124" t="s">
        <v>80</v>
      </c>
      <c r="J35" s="195" t="s">
        <v>66</v>
      </c>
      <c r="M35" s="188" t="s">
        <v>81</v>
      </c>
      <c r="N35" s="186"/>
      <c r="O35" s="186"/>
    </row>
    <row r="36" spans="1:17" ht="15" thickBot="1">
      <c r="A36" s="55" t="s">
        <v>68</v>
      </c>
      <c r="B36" s="118">
        <v>10</v>
      </c>
      <c r="C36" s="171">
        <v>0.2</v>
      </c>
      <c r="D36" s="171">
        <v>0.15</v>
      </c>
      <c r="E36" s="171">
        <v>0.5</v>
      </c>
      <c r="F36" s="57"/>
      <c r="G36" s="171">
        <v>0.16</v>
      </c>
      <c r="H36" s="113" t="s">
        <v>38</v>
      </c>
      <c r="I36" s="112">
        <f>B36*(1-(C36+D36+E36))</f>
        <v>1.5000000000000002</v>
      </c>
      <c r="J36" s="151">
        <f>I36*G36</f>
        <v>0.24000000000000005</v>
      </c>
      <c r="M36" t="s">
        <v>82</v>
      </c>
    </row>
    <row r="37" spans="1:17">
      <c r="A37" s="53"/>
      <c r="B37" s="83"/>
      <c r="C37" s="175"/>
      <c r="D37" s="175"/>
      <c r="E37" s="175"/>
      <c r="F37" s="53"/>
      <c r="G37" s="175"/>
      <c r="H37" s="114" t="s">
        <v>38</v>
      </c>
      <c r="I37" s="67">
        <f>B37*(1-(C37+D37+E37))</f>
        <v>0</v>
      </c>
      <c r="J37" s="150">
        <f>I37*G37</f>
        <v>0</v>
      </c>
    </row>
    <row r="38" spans="1:17">
      <c r="A38" s="4"/>
      <c r="B38" s="84"/>
      <c r="C38" s="173"/>
      <c r="D38" s="173"/>
      <c r="E38" s="173"/>
      <c r="F38" s="4"/>
      <c r="G38" s="173"/>
      <c r="H38" s="115" t="s">
        <v>38</v>
      </c>
      <c r="I38" s="67">
        <f>B38*(1-(C38+D38+E38))</f>
        <v>0</v>
      </c>
      <c r="J38" s="150">
        <f>I38*G38</f>
        <v>0</v>
      </c>
    </row>
    <row r="39" spans="1:17">
      <c r="A39" s="9"/>
      <c r="B39" s="18"/>
      <c r="C39" s="18"/>
      <c r="D39" s="18"/>
      <c r="E39" s="18"/>
      <c r="F39" s="18"/>
      <c r="G39" s="10"/>
      <c r="J39" s="36"/>
    </row>
    <row r="40" spans="1:17">
      <c r="A40" s="17" t="s">
        <v>83</v>
      </c>
      <c r="B40" s="18"/>
      <c r="C40" s="18"/>
      <c r="D40" s="32"/>
      <c r="E40" s="32"/>
      <c r="F40" s="32"/>
      <c r="H40" s="18" t="s">
        <v>84</v>
      </c>
      <c r="I40" s="50"/>
      <c r="J40" s="154">
        <f>SUM(I28:I34,I37:I38)</f>
        <v>0</v>
      </c>
    </row>
    <row r="41" spans="1:17">
      <c r="A41" s="17"/>
      <c r="B41" s="18"/>
      <c r="C41" s="18"/>
      <c r="D41" s="18"/>
      <c r="E41" s="18"/>
      <c r="H41" t="s">
        <v>85</v>
      </c>
      <c r="J41" s="155">
        <f>SUM(J28:J34,J37:J38)</f>
        <v>0</v>
      </c>
    </row>
    <row r="42" spans="1:17">
      <c r="A42" s="26" t="s">
        <v>86</v>
      </c>
      <c r="B42" s="18"/>
      <c r="C42" s="18"/>
      <c r="D42" s="18"/>
      <c r="E42" s="18"/>
      <c r="F42" s="18"/>
      <c r="G42" s="10"/>
    </row>
    <row r="43" spans="1:17" ht="15" thickBot="1">
      <c r="A43" s="47"/>
      <c r="B43" s="48"/>
      <c r="C43" s="48"/>
      <c r="D43" s="48"/>
      <c r="E43" s="48"/>
      <c r="F43" s="48"/>
      <c r="G43" s="10"/>
      <c r="H43" s="22"/>
      <c r="I43" s="22"/>
      <c r="J43" s="22"/>
    </row>
    <row r="44" spans="1:17" ht="48.75" customHeight="1" thickBot="1">
      <c r="A44" s="102" t="s">
        <v>87</v>
      </c>
      <c r="B44" s="100" t="s">
        <v>58</v>
      </c>
      <c r="C44" s="94" t="s">
        <v>88</v>
      </c>
      <c r="D44" s="94" t="s">
        <v>89</v>
      </c>
      <c r="E44" s="94" t="s">
        <v>60</v>
      </c>
      <c r="F44" s="94" t="s">
        <v>61</v>
      </c>
      <c r="G44" s="99" t="s">
        <v>62</v>
      </c>
      <c r="H44" s="100" t="s">
        <v>64</v>
      </c>
      <c r="I44" s="101"/>
      <c r="J44" s="142" t="s">
        <v>90</v>
      </c>
      <c r="K44" s="106" t="s">
        <v>91</v>
      </c>
      <c r="M44" s="235" t="s">
        <v>92</v>
      </c>
      <c r="N44" s="235"/>
      <c r="O44" s="235"/>
      <c r="P44" s="235"/>
      <c r="Q44" s="189"/>
    </row>
    <row r="45" spans="1:17" ht="15" thickBot="1">
      <c r="A45" s="129" t="s">
        <v>93</v>
      </c>
      <c r="B45" s="130" t="s">
        <v>68</v>
      </c>
      <c r="C45" s="130">
        <v>40</v>
      </c>
      <c r="D45" s="163">
        <v>4</v>
      </c>
      <c r="E45" s="171">
        <v>0.05</v>
      </c>
      <c r="F45" s="131">
        <v>0.04</v>
      </c>
      <c r="G45" s="171">
        <v>0.18</v>
      </c>
      <c r="H45" s="177">
        <v>0.1</v>
      </c>
      <c r="I45" s="132" t="s">
        <v>38</v>
      </c>
      <c r="J45" s="146">
        <f>(C45*D45)*(1-(E45+F45+G45))</f>
        <v>116.8</v>
      </c>
      <c r="K45" s="147">
        <f>J45*H45</f>
        <v>11.68</v>
      </c>
      <c r="M45" s="186"/>
      <c r="N45" s="186"/>
      <c r="O45" s="186"/>
      <c r="P45" s="186"/>
    </row>
    <row r="46" spans="1:17" ht="15">
      <c r="A46" s="125"/>
      <c r="B46" s="52"/>
      <c r="C46" s="52"/>
      <c r="D46" s="164"/>
      <c r="E46" s="168"/>
      <c r="F46" s="178"/>
      <c r="G46" s="179"/>
      <c r="H46" s="180"/>
      <c r="I46" s="56" t="s">
        <v>38</v>
      </c>
      <c r="J46" s="143">
        <f>(C46*D46)*(1-(E46+F46+G46))</f>
        <v>0</v>
      </c>
      <c r="K46" s="152">
        <f>J46*H46</f>
        <v>0</v>
      </c>
      <c r="M46" s="185" t="s">
        <v>94</v>
      </c>
      <c r="N46" s="185" t="s">
        <v>95</v>
      </c>
      <c r="O46" s="185" t="s">
        <v>96</v>
      </c>
      <c r="P46" s="185" t="s">
        <v>95</v>
      </c>
    </row>
    <row r="47" spans="1:17">
      <c r="A47" s="126"/>
      <c r="B47" s="46"/>
      <c r="C47" s="46"/>
      <c r="D47" s="176"/>
      <c r="E47" s="173"/>
      <c r="F47" s="49"/>
      <c r="G47" s="181"/>
      <c r="H47" s="182"/>
      <c r="I47" s="56" t="s">
        <v>38</v>
      </c>
      <c r="J47" s="143">
        <f t="shared" ref="J47:J52" si="4">(C47*D47)*(1-(E47+F47+G47))</f>
        <v>0</v>
      </c>
      <c r="K47" s="152">
        <f t="shared" ref="K47:K52" si="5">J47*H47</f>
        <v>0</v>
      </c>
      <c r="M47" s="186" t="s">
        <v>97</v>
      </c>
      <c r="N47" s="186" t="s">
        <v>98</v>
      </c>
      <c r="O47" s="186" t="s">
        <v>99</v>
      </c>
      <c r="P47" s="186" t="s">
        <v>100</v>
      </c>
    </row>
    <row r="48" spans="1:17">
      <c r="A48" s="126"/>
      <c r="B48" s="46"/>
      <c r="C48" s="46"/>
      <c r="D48" s="176"/>
      <c r="E48" s="173"/>
      <c r="F48" s="49"/>
      <c r="G48" s="181"/>
      <c r="H48" s="182"/>
      <c r="I48" s="56" t="s">
        <v>38</v>
      </c>
      <c r="J48" s="143">
        <f t="shared" si="4"/>
        <v>0</v>
      </c>
      <c r="K48" s="152">
        <f t="shared" si="5"/>
        <v>0</v>
      </c>
      <c r="M48" s="186" t="s">
        <v>101</v>
      </c>
      <c r="N48" s="186" t="s">
        <v>102</v>
      </c>
      <c r="O48" s="186" t="s">
        <v>103</v>
      </c>
      <c r="P48" s="186" t="s">
        <v>104</v>
      </c>
    </row>
    <row r="49" spans="1:16">
      <c r="A49" s="126"/>
      <c r="B49" s="46"/>
      <c r="C49" s="46"/>
      <c r="D49" s="176"/>
      <c r="E49" s="173"/>
      <c r="F49" s="49"/>
      <c r="G49" s="181"/>
      <c r="H49" s="182"/>
      <c r="I49" s="56" t="s">
        <v>38</v>
      </c>
      <c r="J49" s="143">
        <f t="shared" si="4"/>
        <v>0</v>
      </c>
      <c r="K49" s="152">
        <f t="shared" si="5"/>
        <v>0</v>
      </c>
      <c r="M49" s="186" t="s">
        <v>105</v>
      </c>
      <c r="N49" s="186" t="s">
        <v>106</v>
      </c>
      <c r="O49" s="186" t="s">
        <v>107</v>
      </c>
      <c r="P49" s="186" t="s">
        <v>108</v>
      </c>
    </row>
    <row r="50" spans="1:16">
      <c r="A50" s="126"/>
      <c r="B50" s="46"/>
      <c r="C50" s="46"/>
      <c r="D50" s="176"/>
      <c r="E50" s="173"/>
      <c r="F50" s="49"/>
      <c r="G50" s="181"/>
      <c r="H50" s="182"/>
      <c r="I50" s="56" t="s">
        <v>38</v>
      </c>
      <c r="J50" s="143">
        <f t="shared" si="4"/>
        <v>0</v>
      </c>
      <c r="K50" s="152">
        <f t="shared" si="5"/>
        <v>0</v>
      </c>
      <c r="M50" s="186" t="s">
        <v>109</v>
      </c>
      <c r="N50" s="186" t="s">
        <v>110</v>
      </c>
      <c r="O50" s="186" t="s">
        <v>111</v>
      </c>
      <c r="P50" s="186" t="s">
        <v>112</v>
      </c>
    </row>
    <row r="51" spans="1:16">
      <c r="A51" s="126"/>
      <c r="B51" s="46"/>
      <c r="C51" s="46"/>
      <c r="D51" s="176"/>
      <c r="E51" s="173"/>
      <c r="F51" s="49"/>
      <c r="G51" s="181"/>
      <c r="H51" s="182"/>
      <c r="I51" s="56" t="s">
        <v>38</v>
      </c>
      <c r="J51" s="143">
        <f t="shared" si="4"/>
        <v>0</v>
      </c>
      <c r="K51" s="152">
        <f t="shared" si="5"/>
        <v>0</v>
      </c>
      <c r="M51" s="186" t="s">
        <v>113</v>
      </c>
      <c r="N51" s="186" t="s">
        <v>114</v>
      </c>
      <c r="O51" s="186"/>
      <c r="P51" s="186"/>
    </row>
    <row r="52" spans="1:16" ht="15" thickBot="1">
      <c r="A52" s="126"/>
      <c r="B52" s="46"/>
      <c r="C52" s="46"/>
      <c r="D52" s="176"/>
      <c r="E52" s="173"/>
      <c r="F52" s="49"/>
      <c r="G52" s="181"/>
      <c r="H52" s="182"/>
      <c r="I52" s="56" t="s">
        <v>38</v>
      </c>
      <c r="J52" s="143">
        <f t="shared" si="4"/>
        <v>0</v>
      </c>
      <c r="K52" s="152">
        <f t="shared" si="5"/>
        <v>0</v>
      </c>
      <c r="L52" s="3"/>
      <c r="M52" t="s">
        <v>115</v>
      </c>
    </row>
    <row r="53" spans="1:16" ht="48" customHeight="1" thickBot="1">
      <c r="A53" s="134" t="s">
        <v>116</v>
      </c>
      <c r="B53" s="135" t="s">
        <v>77</v>
      </c>
      <c r="C53" s="136" t="s">
        <v>88</v>
      </c>
      <c r="D53" s="136" t="s">
        <v>117</v>
      </c>
      <c r="E53" s="120" t="s">
        <v>60</v>
      </c>
      <c r="F53" s="137" t="s">
        <v>61</v>
      </c>
      <c r="G53" s="120" t="s">
        <v>79</v>
      </c>
      <c r="H53" s="138" t="s">
        <v>64</v>
      </c>
      <c r="I53" s="133"/>
      <c r="J53" s="144" t="s">
        <v>90</v>
      </c>
      <c r="K53" s="148" t="s">
        <v>91</v>
      </c>
    </row>
    <row r="54" spans="1:16" ht="15" thickBot="1">
      <c r="A54" s="129" t="s">
        <v>118</v>
      </c>
      <c r="B54" s="130" t="s">
        <v>68</v>
      </c>
      <c r="C54" s="130">
        <v>50</v>
      </c>
      <c r="D54" s="163">
        <v>3.5</v>
      </c>
      <c r="E54" s="171">
        <v>0.2</v>
      </c>
      <c r="F54" s="131">
        <v>0.15</v>
      </c>
      <c r="G54" s="171">
        <v>0.5</v>
      </c>
      <c r="H54" s="177">
        <v>0.16</v>
      </c>
      <c r="I54" s="132" t="s">
        <v>38</v>
      </c>
      <c r="J54" s="145">
        <f>(C54*D54)*(1-(E54+F54+G54))</f>
        <v>26.250000000000004</v>
      </c>
      <c r="K54" s="147">
        <f>J54*H54</f>
        <v>4.2000000000000011</v>
      </c>
    </row>
    <row r="55" spans="1:16">
      <c r="A55" s="52"/>
      <c r="B55" s="52"/>
      <c r="C55" s="52"/>
      <c r="D55" s="164"/>
      <c r="E55" s="175"/>
      <c r="F55" s="128"/>
      <c r="G55" s="183"/>
      <c r="H55" s="184"/>
      <c r="I55" s="56" t="s">
        <v>38</v>
      </c>
      <c r="J55" s="143">
        <f>(C55*D55)*(1-(E55+F55+G55))</f>
        <v>0</v>
      </c>
      <c r="K55" s="152">
        <f>J55*H55</f>
        <v>0</v>
      </c>
    </row>
    <row r="56" spans="1:16">
      <c r="A56" s="46"/>
      <c r="B56" s="46"/>
      <c r="C56" s="46"/>
      <c r="D56" s="176"/>
      <c r="E56" s="173"/>
      <c r="F56" s="49"/>
      <c r="G56" s="181"/>
      <c r="H56" s="182"/>
      <c r="I56" s="127" t="s">
        <v>38</v>
      </c>
      <c r="J56" s="143">
        <f>(C56*D56)*(1-(E56+F56+G56))</f>
        <v>0</v>
      </c>
      <c r="K56" s="152">
        <f>J56*H56</f>
        <v>0</v>
      </c>
    </row>
    <row r="57" spans="1:16">
      <c r="A57" s="41"/>
      <c r="B57" s="33"/>
      <c r="C57" s="33"/>
      <c r="D57" s="33"/>
      <c r="E57" s="33"/>
      <c r="F57" s="42"/>
      <c r="G57" s="43"/>
      <c r="H57" s="2"/>
      <c r="I57" s="12"/>
      <c r="J57" s="44"/>
    </row>
    <row r="58" spans="1:16">
      <c r="A58" s="13"/>
      <c r="B58" s="14"/>
      <c r="C58" s="15"/>
      <c r="D58" s="15"/>
      <c r="E58" s="15"/>
      <c r="F58" s="39"/>
      <c r="G58" s="2"/>
      <c r="H58" t="s">
        <v>119</v>
      </c>
      <c r="I58" s="81"/>
      <c r="J58" s="156">
        <f>SUM(J46:J52,J55:J56)</f>
        <v>0</v>
      </c>
      <c r="K58" s="22"/>
    </row>
    <row r="59" spans="1:16">
      <c r="A59" s="13"/>
      <c r="B59" s="14"/>
      <c r="C59" s="15"/>
      <c r="D59" s="15"/>
      <c r="E59" s="15"/>
      <c r="F59" s="39"/>
      <c r="G59" s="16"/>
      <c r="H59" s="2" t="s">
        <v>120</v>
      </c>
      <c r="I59" s="40"/>
      <c r="J59" s="155">
        <f>SUM(K46:K52,K55:K56)</f>
        <v>0</v>
      </c>
      <c r="K59" s="22"/>
    </row>
    <row r="60" spans="1:16">
      <c r="A60" s="13"/>
      <c r="B60" s="14"/>
      <c r="C60" s="15"/>
      <c r="D60" s="15"/>
      <c r="E60" s="15"/>
      <c r="F60" s="39"/>
      <c r="G60" s="16"/>
      <c r="H60" s="2"/>
      <c r="I60" s="10"/>
      <c r="J60" s="22"/>
      <c r="K60" s="22"/>
    </row>
    <row r="61" spans="1:16">
      <c r="A61" s="13"/>
      <c r="B61" s="14"/>
      <c r="C61" s="15"/>
      <c r="D61" s="15"/>
      <c r="E61" s="15"/>
      <c r="F61" s="39"/>
      <c r="G61" s="16"/>
      <c r="H61" s="2"/>
      <c r="I61" s="10"/>
      <c r="J61" s="22"/>
      <c r="K61" s="22"/>
    </row>
    <row r="62" spans="1:16">
      <c r="A62" s="8"/>
      <c r="G62" s="16"/>
      <c r="H62" s="22"/>
      <c r="I62" s="81">
        <f>SUM(J40,J58)</f>
        <v>0</v>
      </c>
      <c r="J62" s="22" t="s">
        <v>121</v>
      </c>
      <c r="K62" s="22"/>
    </row>
    <row r="63" spans="1:16" ht="18.95" thickBot="1">
      <c r="A63" s="7"/>
      <c r="B63" s="1"/>
      <c r="C63" s="1"/>
      <c r="D63" s="1"/>
      <c r="E63" s="1"/>
      <c r="F63" s="1"/>
      <c r="G63" s="1"/>
      <c r="H63" s="1"/>
      <c r="I63" s="160">
        <f>SUM(J41,J59)</f>
        <v>0</v>
      </c>
      <c r="J63" s="159" t="s">
        <v>122</v>
      </c>
      <c r="K63" s="1"/>
    </row>
    <row r="64" spans="1:16" ht="24" thickBot="1">
      <c r="A64" s="198" t="s">
        <v>123</v>
      </c>
      <c r="B64" s="24"/>
      <c r="C64" s="24"/>
      <c r="D64" s="24"/>
      <c r="E64" s="92"/>
      <c r="F64" s="92"/>
      <c r="G64" s="92"/>
      <c r="H64" s="92"/>
      <c r="I64" s="92"/>
      <c r="J64" s="92"/>
      <c r="K64" s="92"/>
    </row>
    <row r="65" spans="1:17" ht="56.45" customHeight="1" thickBot="1">
      <c r="A65" s="199" t="s">
        <v>124</v>
      </c>
      <c r="B65" s="197">
        <f>H66-H67</f>
        <v>0</v>
      </c>
      <c r="C65" s="196" t="s">
        <v>125</v>
      </c>
      <c r="D65" s="200">
        <f>H68-H69</f>
        <v>0</v>
      </c>
      <c r="E65" s="2"/>
      <c r="G65" s="107" t="s">
        <v>126</v>
      </c>
      <c r="H65" s="2" t="s">
        <v>127</v>
      </c>
      <c r="I65" s="201" t="s">
        <v>128</v>
      </c>
      <c r="J65" s="2" t="s">
        <v>129</v>
      </c>
      <c r="M65" s="232" t="s">
        <v>21</v>
      </c>
      <c r="N65" s="232"/>
      <c r="O65" s="232"/>
      <c r="P65" s="232"/>
      <c r="Q65" s="232"/>
    </row>
    <row r="66" spans="1:17" ht="28.35" customHeight="1">
      <c r="B66" s="34"/>
      <c r="D66" t="s">
        <v>130</v>
      </c>
      <c r="E66" s="12"/>
      <c r="F66" s="2"/>
      <c r="G66" t="s">
        <v>131</v>
      </c>
      <c r="H66" s="161">
        <f>I62</f>
        <v>0</v>
      </c>
      <c r="I66" s="108" t="s">
        <v>132</v>
      </c>
      <c r="J66" s="87">
        <f>(SUMPRODUCT(C46:C52,D46:D52,E46:E52)+(SUMPRODUCT(C55:C56,D55:D56,E55:E56)+(SUMPRODUCT(B28:B34,F28:F34,C28:C34)+(SUMPRODUCT(B37:B38,C37:C38)))))</f>
        <v>0</v>
      </c>
      <c r="M66" s="233" t="s">
        <v>22</v>
      </c>
      <c r="N66" s="233"/>
      <c r="O66" s="233"/>
      <c r="P66" s="233"/>
      <c r="Q66" s="233"/>
    </row>
    <row r="67" spans="1:17" ht="28.35" customHeight="1">
      <c r="D67" t="s">
        <v>133</v>
      </c>
      <c r="F67" s="2"/>
      <c r="G67" t="s">
        <v>134</v>
      </c>
      <c r="H67" s="161">
        <f>I19</f>
        <v>0</v>
      </c>
      <c r="I67" s="108" t="s">
        <v>135</v>
      </c>
      <c r="J67" s="87">
        <f>(SUMPRODUCT(C46:C52,D46:D52,F46:F52)+SUMPRODUCT(C55:C56,D55:D56,F55:F56)+SUMPRODUCT(B28:B34,F28:F34,D28:D34)+SUMPRODUCT(B37:B38,D37:D38))</f>
        <v>0</v>
      </c>
      <c r="M67" s="233"/>
      <c r="N67" s="233"/>
      <c r="O67" s="233"/>
      <c r="P67" s="233"/>
      <c r="Q67" s="233"/>
    </row>
    <row r="68" spans="1:17" ht="28.35" customHeight="1">
      <c r="E68" s="12"/>
      <c r="F68" s="2"/>
      <c r="G68" t="s">
        <v>136</v>
      </c>
      <c r="H68" s="161">
        <f>I63</f>
        <v>0</v>
      </c>
      <c r="I68" t="s">
        <v>137</v>
      </c>
      <c r="J68" s="87">
        <f>SUM(J66,J67)</f>
        <v>0</v>
      </c>
    </row>
    <row r="69" spans="1:17" ht="28.35" customHeight="1" thickBot="1">
      <c r="A69" s="1"/>
      <c r="B69" s="1"/>
      <c r="C69" s="1"/>
      <c r="D69" s="1"/>
      <c r="E69" s="90"/>
      <c r="F69" s="91"/>
      <c r="G69" s="1" t="s">
        <v>138</v>
      </c>
      <c r="H69" s="162">
        <f>I20</f>
        <v>0</v>
      </c>
      <c r="I69" s="1"/>
      <c r="J69" s="1"/>
      <c r="K69" s="1"/>
    </row>
    <row r="70" spans="1:17" ht="17.100000000000001" customHeight="1">
      <c r="B70" s="12"/>
      <c r="D70" s="12"/>
      <c r="E70" s="12"/>
      <c r="G70" s="88"/>
    </row>
    <row r="71" spans="1:17" ht="29.1" customHeight="1">
      <c r="F71" s="89"/>
    </row>
    <row r="72" spans="1:17" ht="29.1" customHeight="1">
      <c r="F72" s="89"/>
    </row>
    <row r="73" spans="1:17" ht="27.6" customHeight="1">
      <c r="F73" s="23"/>
    </row>
  </sheetData>
  <sheetProtection insertColumns="0" insertRows="0" selectLockedCells="1"/>
  <mergeCells count="9">
    <mergeCell ref="M65:Q65"/>
    <mergeCell ref="M66:Q67"/>
    <mergeCell ref="M25:O25"/>
    <mergeCell ref="M44:P44"/>
    <mergeCell ref="A1:H1"/>
    <mergeCell ref="F19:G19"/>
    <mergeCell ref="F20:G20"/>
    <mergeCell ref="K1:O2"/>
    <mergeCell ref="P1:S2"/>
  </mergeCells>
  <phoneticPr fontId="17" type="noConversion"/>
  <dataValidations count="1">
    <dataValidation type="list" allowBlank="1" showInputMessage="1" showErrorMessage="1" sqref="C57" xr:uid="{123D1D27-F09D-6F44-A65E-26A0D4E80554}">
      <formula1>"Alfalfa- mid bloom, Alfalfa- late bloom, Alfalfa- mature, Smooth brome, Warm-season prairie early, Warm-season prairie late, Oat, Triticale, CRP, Sorghum Sudan, Sorghum Forage, Corn Stalks, Wheat straw"</formula1>
    </dataValidation>
  </dataValidations>
  <pageMargins left="0.25" right="0.25" top="0.75" bottom="0.7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416D-FC8F-43C4-AF8E-051E7EAF7643}">
  <sheetPr>
    <tabColor rgb="FF7030A0"/>
  </sheetPr>
  <dimension ref="A1:M22"/>
  <sheetViews>
    <sheetView workbookViewId="0">
      <selection activeCell="E23" sqref="E23"/>
    </sheetView>
  </sheetViews>
  <sheetFormatPr defaultColWidth="8.5703125" defaultRowHeight="14.45"/>
  <cols>
    <col min="1" max="1" width="23.42578125" customWidth="1"/>
    <col min="2" max="2" width="39.42578125" customWidth="1"/>
    <col min="3" max="3" width="16.5703125" customWidth="1"/>
    <col min="4" max="4" width="18.5703125" customWidth="1"/>
    <col min="5" max="5" width="18.42578125" customWidth="1"/>
    <col min="6" max="6" width="19.42578125" customWidth="1"/>
    <col min="7" max="7" width="17.42578125" customWidth="1"/>
    <col min="8" max="8" width="21.42578125" customWidth="1"/>
    <col min="9" max="9" width="13.42578125" customWidth="1"/>
    <col min="10" max="10" width="17.5703125" customWidth="1"/>
    <col min="11" max="11" width="11.42578125" customWidth="1"/>
  </cols>
  <sheetData>
    <row r="1" spans="1:13" ht="15.6">
      <c r="A1" s="194" t="s">
        <v>139</v>
      </c>
      <c r="B1" s="23"/>
      <c r="C1" s="23"/>
      <c r="D1" s="23"/>
      <c r="E1" s="23"/>
      <c r="F1" s="23"/>
      <c r="G1" s="23"/>
    </row>
    <row r="2" spans="1:13">
      <c r="A2" s="23"/>
      <c r="E2" t="s">
        <v>140</v>
      </c>
      <c r="I2" s="243" t="s">
        <v>21</v>
      </c>
      <c r="J2" s="243"/>
      <c r="K2" s="243"/>
      <c r="L2" s="243"/>
      <c r="M2" s="243"/>
    </row>
    <row r="3" spans="1:13" ht="14.45" customHeight="1">
      <c r="A3" s="22" t="s">
        <v>141</v>
      </c>
      <c r="E3" t="s">
        <v>142</v>
      </c>
      <c r="I3" s="242" t="s">
        <v>22</v>
      </c>
      <c r="J3" s="242"/>
      <c r="K3" s="242"/>
      <c r="L3" s="242"/>
      <c r="M3" s="242"/>
    </row>
    <row r="4" spans="1:13">
      <c r="B4" t="s">
        <v>143</v>
      </c>
      <c r="C4" s="54">
        <f>'Hay Inventory'!B65</f>
        <v>0</v>
      </c>
      <c r="E4" t="s">
        <v>144</v>
      </c>
      <c r="I4" s="242"/>
      <c r="J4" s="242"/>
      <c r="K4" s="242"/>
      <c r="L4" s="242"/>
      <c r="M4" s="242"/>
    </row>
    <row r="5" spans="1:13">
      <c r="C5" s="54"/>
      <c r="I5" s="242"/>
      <c r="J5" s="242"/>
      <c r="K5" s="242"/>
      <c r="L5" s="242"/>
      <c r="M5" s="242"/>
    </row>
    <row r="6" spans="1:13">
      <c r="E6" s="22" t="s">
        <v>145</v>
      </c>
      <c r="I6" s="242"/>
      <c r="J6" s="242"/>
      <c r="K6" s="242"/>
      <c r="L6" s="242"/>
      <c r="M6" s="242"/>
    </row>
    <row r="7" spans="1:13" ht="15" customHeight="1">
      <c r="A7" s="29"/>
      <c r="E7" s="3" t="s">
        <v>146</v>
      </c>
      <c r="I7" s="242"/>
      <c r="J7" s="242"/>
      <c r="K7" s="242"/>
      <c r="L7" s="242"/>
      <c r="M7" s="242"/>
    </row>
    <row r="8" spans="1:13">
      <c r="A8" s="22" t="s">
        <v>147</v>
      </c>
      <c r="C8" s="22"/>
      <c r="J8" s="2"/>
      <c r="K8" s="27"/>
    </row>
    <row r="9" spans="1:13" ht="15" thickBot="1">
      <c r="B9" s="77" t="s">
        <v>148</v>
      </c>
      <c r="C9" s="77" t="s">
        <v>58</v>
      </c>
      <c r="D9" s="77" t="s">
        <v>64</v>
      </c>
      <c r="E9" s="58" t="s">
        <v>149</v>
      </c>
      <c r="F9" s="58" t="s">
        <v>150</v>
      </c>
      <c r="G9" s="59" t="s">
        <v>151</v>
      </c>
      <c r="I9" s="22"/>
      <c r="K9" s="2"/>
      <c r="L9" s="27"/>
    </row>
    <row r="10" spans="1:13" ht="15" thickBot="1">
      <c r="B10" s="55" t="s">
        <v>118</v>
      </c>
      <c r="C10" s="57" t="s">
        <v>68</v>
      </c>
      <c r="D10" s="65">
        <v>0.1</v>
      </c>
      <c r="E10" s="57">
        <v>5</v>
      </c>
      <c r="F10" s="60">
        <v>215</v>
      </c>
      <c r="G10" s="63">
        <f>E10*F10</f>
        <v>1075</v>
      </c>
      <c r="I10" s="22"/>
      <c r="K10" s="2"/>
      <c r="L10" s="27"/>
    </row>
    <row r="11" spans="1:13">
      <c r="B11" s="4" t="s">
        <v>152</v>
      </c>
      <c r="C11" s="31"/>
      <c r="D11" s="66"/>
      <c r="E11" s="4"/>
      <c r="F11" s="62"/>
      <c r="G11" s="62">
        <f t="shared" ref="G11:G17" si="0">E11*F11</f>
        <v>0</v>
      </c>
      <c r="K11" s="33"/>
      <c r="L11" s="28"/>
    </row>
    <row r="12" spans="1:13">
      <c r="B12" s="4" t="s">
        <v>153</v>
      </c>
      <c r="C12" s="31"/>
      <c r="D12" s="66"/>
      <c r="E12" s="4"/>
      <c r="F12" s="62"/>
      <c r="G12" s="62">
        <f t="shared" si="0"/>
        <v>0</v>
      </c>
      <c r="K12" s="33"/>
      <c r="L12" s="28"/>
    </row>
    <row r="13" spans="1:13">
      <c r="B13" s="223" t="s">
        <v>154</v>
      </c>
      <c r="C13" s="31"/>
      <c r="D13" s="66"/>
      <c r="E13" s="4"/>
      <c r="F13" s="62"/>
      <c r="G13" s="62">
        <f t="shared" si="0"/>
        <v>0</v>
      </c>
      <c r="K13" s="33"/>
      <c r="L13" s="28"/>
    </row>
    <row r="14" spans="1:13">
      <c r="B14" s="4" t="s">
        <v>155</v>
      </c>
      <c r="C14" s="31"/>
      <c r="D14" s="66"/>
      <c r="E14" s="4"/>
      <c r="F14" s="62"/>
      <c r="G14" s="62">
        <f t="shared" si="0"/>
        <v>0</v>
      </c>
      <c r="K14" s="33"/>
      <c r="L14" s="28"/>
    </row>
    <row r="15" spans="1:13">
      <c r="B15" s="4" t="s">
        <v>156</v>
      </c>
      <c r="C15" s="31"/>
      <c r="D15" s="66"/>
      <c r="E15" s="4"/>
      <c r="F15" s="62"/>
      <c r="G15" s="62">
        <f t="shared" si="0"/>
        <v>0</v>
      </c>
      <c r="K15" s="33"/>
      <c r="L15" s="28"/>
    </row>
    <row r="16" spans="1:13">
      <c r="B16" s="4" t="s">
        <v>157</v>
      </c>
      <c r="C16" s="31"/>
      <c r="D16" s="66"/>
      <c r="E16" s="4"/>
      <c r="F16" s="62"/>
      <c r="G16" s="62">
        <f t="shared" si="0"/>
        <v>0</v>
      </c>
      <c r="K16" s="33"/>
      <c r="L16" s="28"/>
    </row>
    <row r="17" spans="2:12">
      <c r="B17" s="4" t="s">
        <v>158</v>
      </c>
      <c r="C17" s="31"/>
      <c r="D17" s="66"/>
      <c r="E17" s="4"/>
      <c r="F17" s="62"/>
      <c r="G17" s="62">
        <f t="shared" si="0"/>
        <v>0</v>
      </c>
      <c r="K17" s="33"/>
      <c r="L17" s="28"/>
    </row>
    <row r="18" spans="2:12" ht="28.35" customHeight="1">
      <c r="B18" s="86"/>
      <c r="F18" s="34" t="s">
        <v>159</v>
      </c>
      <c r="G18" s="192">
        <f>SUM(E11:E17)</f>
        <v>0</v>
      </c>
      <c r="K18" s="33"/>
      <c r="L18" s="28"/>
    </row>
    <row r="19" spans="2:12" ht="26.85" customHeight="1">
      <c r="D19" s="22" t="s">
        <v>160</v>
      </c>
      <c r="E19" s="153">
        <f>SUMPRODUCT(D11:D17,E11:E17)</f>
        <v>0</v>
      </c>
      <c r="F19" s="34" t="s">
        <v>161</v>
      </c>
      <c r="G19" s="64">
        <f>SUM(G11:G17)</f>
        <v>0</v>
      </c>
      <c r="J19" s="33"/>
      <c r="K19" s="28"/>
    </row>
    <row r="20" spans="2:12" ht="28.35" customHeight="1">
      <c r="D20" s="34" t="s">
        <v>162</v>
      </c>
      <c r="E20" s="153">
        <f>'Hay Inventory'!D65+'Hay Budget'!E19</f>
        <v>0</v>
      </c>
      <c r="F20" s="34" t="s">
        <v>163</v>
      </c>
      <c r="G20" s="193">
        <f>G18+C4</f>
        <v>0</v>
      </c>
      <c r="J20" s="33"/>
      <c r="K20" s="28"/>
    </row>
    <row r="21" spans="2:12">
      <c r="G21" s="206"/>
      <c r="J21" s="33"/>
      <c r="K21" s="28"/>
    </row>
    <row r="22" spans="2:12">
      <c r="G22" s="11"/>
    </row>
  </sheetData>
  <sheetProtection insertColumns="0" insertRows="0" selectLockedCells="1"/>
  <mergeCells count="2">
    <mergeCell ref="I3:M7"/>
    <mergeCell ref="I2:M2"/>
  </mergeCells>
  <phoneticPr fontId="17" type="noConversion"/>
  <dataValidations count="2">
    <dataValidation type="list" allowBlank="1" showInputMessage="1" showErrorMessage="1" sqref="J20:J21" xr:uid="{4C832437-F8CA-F640-B31B-A927794B243C}">
      <formula1>"Alfalfa- mid bloom, Alfalfa- late bloom, Alfalfa- mature, Smooth brome, Warm-season prairie early, Warm-season prairie late, Oat, Triticale, CRP, Sorghum Sudan, Sorghum Forage, Corn stalks, Wheat straw"</formula1>
    </dataValidation>
    <dataValidation allowBlank="1" showInputMessage="1" showErrorMessage="1" sqref="C11:C17" xr:uid="{8DEAA7F1-2257-45F9-ADA0-D666BC4ACA89}"/>
  </dataValidations>
  <hyperlinks>
    <hyperlink ref="E7" r:id="rId1" xr:uid="{51802648-7833-064A-84C2-61E9E3E76B8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B1809-9FB0-484D-83BC-7C130743799F}">
  <sheetPr>
    <tabColor rgb="FF7030A0"/>
  </sheetPr>
  <dimension ref="A1:K29"/>
  <sheetViews>
    <sheetView zoomScale="85" zoomScaleNormal="85" workbookViewId="0">
      <selection activeCell="D30" sqref="D30"/>
    </sheetView>
  </sheetViews>
  <sheetFormatPr defaultColWidth="8.5703125" defaultRowHeight="14.45"/>
  <cols>
    <col min="1" max="1" width="39.42578125" customWidth="1"/>
    <col min="2" max="2" width="18.42578125" customWidth="1"/>
    <col min="3" max="3" width="19.42578125" customWidth="1"/>
    <col min="4" max="4" width="17.42578125" customWidth="1"/>
    <col min="5" max="5" width="21.42578125" customWidth="1"/>
    <col min="6" max="6" width="13.42578125" customWidth="1"/>
    <col min="7" max="7" width="17.5703125" customWidth="1"/>
    <col min="8" max="8" width="11.42578125" customWidth="1"/>
  </cols>
  <sheetData>
    <row r="1" spans="1:11" ht="15.6">
      <c r="A1" s="247" t="s">
        <v>164</v>
      </c>
      <c r="B1" s="247"/>
      <c r="C1" s="247"/>
      <c r="D1" s="247"/>
    </row>
    <row r="2" spans="1:11">
      <c r="G2" s="2"/>
      <c r="H2" s="27"/>
    </row>
    <row r="3" spans="1:11">
      <c r="A3" s="218" t="s">
        <v>165</v>
      </c>
      <c r="B3" s="218"/>
      <c r="C3" s="218"/>
      <c r="G3" s="2"/>
      <c r="H3" s="27"/>
    </row>
    <row r="4" spans="1:11" ht="15" thickBot="1">
      <c r="A4" s="218" t="s">
        <v>166</v>
      </c>
      <c r="B4" s="218"/>
      <c r="C4" s="218"/>
      <c r="G4" s="2"/>
      <c r="H4" s="27"/>
    </row>
    <row r="5" spans="1:11" ht="15" thickBot="1">
      <c r="A5" s="209" t="s">
        <v>167</v>
      </c>
      <c r="B5" s="121" t="s">
        <v>149</v>
      </c>
      <c r="C5" s="94" t="s">
        <v>150</v>
      </c>
      <c r="D5" s="204" t="s">
        <v>168</v>
      </c>
      <c r="F5" t="s">
        <v>140</v>
      </c>
      <c r="H5" s="2"/>
      <c r="I5" s="27"/>
    </row>
    <row r="6" spans="1:11" ht="15" thickBot="1">
      <c r="A6" s="55" t="str">
        <f>'Hay Inventory'!A27</f>
        <v>Triticale</v>
      </c>
      <c r="B6" s="217">
        <f>'Hay Inventory'!I27</f>
        <v>21.9</v>
      </c>
      <c r="C6" s="55">
        <v>200</v>
      </c>
      <c r="D6" s="221">
        <f>B6*C6</f>
        <v>4380</v>
      </c>
      <c r="F6" t="s">
        <v>142</v>
      </c>
      <c r="H6" s="2"/>
      <c r="I6" s="27"/>
    </row>
    <row r="7" spans="1:11" ht="15" thickBot="1">
      <c r="A7" s="244" t="s">
        <v>56</v>
      </c>
      <c r="B7" s="245"/>
      <c r="C7" s="245"/>
      <c r="D7" s="246"/>
      <c r="F7" t="s">
        <v>144</v>
      </c>
      <c r="H7" s="33"/>
      <c r="I7" s="28"/>
    </row>
    <row r="8" spans="1:11">
      <c r="A8" s="53" t="str">
        <f>IF('Hay Inventory'!A28=0,"-",'Hay Inventory'!A28)</f>
        <v>-</v>
      </c>
      <c r="B8" s="207">
        <f>PRODUCT('Hay Inventory'!B28,'Hay Inventory'!F28)</f>
        <v>0</v>
      </c>
      <c r="C8" s="61"/>
      <c r="D8" s="203">
        <f>IF(B8="-","-",B8*C8)</f>
        <v>0</v>
      </c>
      <c r="H8" s="33"/>
      <c r="I8" s="28"/>
    </row>
    <row r="9" spans="1:11">
      <c r="A9" s="53" t="str">
        <f>IF('Hay Inventory'!A29=0,"-",'Hay Inventory'!A29)</f>
        <v>-</v>
      </c>
      <c r="B9" s="207">
        <f>PRODUCT('Hay Inventory'!B29,'Hay Inventory'!F29)</f>
        <v>0</v>
      </c>
      <c r="C9" s="62"/>
      <c r="D9" s="203">
        <f t="shared" ref="D9:D14" si="0">IF(B9="-","-",B9*C9)</f>
        <v>0</v>
      </c>
      <c r="E9" s="224"/>
      <c r="F9" s="22" t="s">
        <v>145</v>
      </c>
      <c r="H9" s="33"/>
      <c r="I9" s="28"/>
    </row>
    <row r="10" spans="1:11">
      <c r="A10" s="53" t="str">
        <f>IF('Hay Inventory'!A30=0,"-",'Hay Inventory'!A30)</f>
        <v>-</v>
      </c>
      <c r="B10" s="207">
        <f>PRODUCT('Hay Inventory'!B30,'Hay Inventory'!F30)</f>
        <v>0</v>
      </c>
      <c r="C10" s="62"/>
      <c r="D10" s="203">
        <f t="shared" si="0"/>
        <v>0</v>
      </c>
      <c r="F10" s="3" t="s">
        <v>146</v>
      </c>
      <c r="H10" s="33"/>
      <c r="I10" s="28"/>
    </row>
    <row r="11" spans="1:11">
      <c r="A11" s="53" t="str">
        <f>IF('Hay Inventory'!A31=0,"-",'Hay Inventory'!A31)</f>
        <v>-</v>
      </c>
      <c r="B11" s="207">
        <f>PRODUCT('Hay Inventory'!B31,'Hay Inventory'!F31)</f>
        <v>0</v>
      </c>
      <c r="C11" s="62"/>
      <c r="D11" s="203">
        <f t="shared" si="0"/>
        <v>0</v>
      </c>
      <c r="H11" s="33"/>
      <c r="I11" s="28"/>
    </row>
    <row r="12" spans="1:11">
      <c r="A12" s="53" t="str">
        <f>IF('Hay Inventory'!A32=0,"-",'Hay Inventory'!A32)</f>
        <v>-</v>
      </c>
      <c r="B12" s="207">
        <f>PRODUCT('Hay Inventory'!B32,'Hay Inventory'!F32)</f>
        <v>0</v>
      </c>
      <c r="C12" s="62"/>
      <c r="D12" s="203">
        <f t="shared" si="0"/>
        <v>0</v>
      </c>
      <c r="H12" s="33"/>
      <c r="I12" s="28"/>
    </row>
    <row r="13" spans="1:11">
      <c r="A13" s="53" t="str">
        <f>IF('Hay Inventory'!A33=0,"-",'Hay Inventory'!A33)</f>
        <v>-</v>
      </c>
      <c r="B13" s="207">
        <f>PRODUCT('Hay Inventory'!B33,'Hay Inventory'!F33)</f>
        <v>0</v>
      </c>
      <c r="C13" s="62"/>
      <c r="D13" s="203">
        <f t="shared" si="0"/>
        <v>0</v>
      </c>
      <c r="F13" s="243" t="s">
        <v>21</v>
      </c>
      <c r="G13" s="243"/>
      <c r="H13" s="243"/>
      <c r="I13" s="243"/>
      <c r="J13" s="243"/>
    </row>
    <row r="14" spans="1:11" ht="15" customHeight="1" thickBot="1">
      <c r="A14" s="53" t="str">
        <f>IF('Hay Inventory'!A34=0,"-",'Hay Inventory'!A34)</f>
        <v>-</v>
      </c>
      <c r="B14" s="207">
        <f>PRODUCT('Hay Inventory'!B34,'Hay Inventory'!F34)</f>
        <v>0</v>
      </c>
      <c r="C14" s="208"/>
      <c r="D14" s="203">
        <f t="shared" si="0"/>
        <v>0</v>
      </c>
      <c r="F14" s="242" t="s">
        <v>22</v>
      </c>
      <c r="G14" s="242"/>
      <c r="H14" s="242"/>
      <c r="I14" s="242"/>
      <c r="J14" s="242"/>
      <c r="K14" s="108"/>
    </row>
    <row r="15" spans="1:11" ht="15" thickBot="1">
      <c r="A15" s="244" t="s">
        <v>169</v>
      </c>
      <c r="B15" s="245"/>
      <c r="C15" s="245"/>
      <c r="D15" s="246"/>
      <c r="F15" s="242"/>
      <c r="G15" s="242"/>
      <c r="H15" s="242"/>
      <c r="I15" s="242"/>
      <c r="J15" s="242"/>
      <c r="K15" s="108"/>
    </row>
    <row r="16" spans="1:11">
      <c r="A16" s="53" t="str">
        <f>IF('Hay Inventory'!A37=0,"-",'Hay Inventory'!A37)</f>
        <v>-</v>
      </c>
      <c r="B16" s="207">
        <f>'Hay Inventory'!B37</f>
        <v>0</v>
      </c>
      <c r="C16" s="35"/>
      <c r="D16" s="203">
        <f>IF(B16="-","-",B16*C16)</f>
        <v>0</v>
      </c>
      <c r="F16" s="242"/>
      <c r="G16" s="242"/>
      <c r="H16" s="242"/>
      <c r="I16" s="242"/>
      <c r="J16" s="242"/>
      <c r="K16" s="108"/>
    </row>
    <row r="17" spans="1:11" ht="15" thickBot="1">
      <c r="A17" s="53" t="str">
        <f>IF('Hay Inventory'!A38=0,"-",'Hay Inventory'!A38)</f>
        <v>-</v>
      </c>
      <c r="B17" s="207">
        <f>'Hay Inventory'!B38</f>
        <v>0</v>
      </c>
      <c r="C17" s="208"/>
      <c r="D17" s="203">
        <f>IF(B17="-","-",B17*C17)</f>
        <v>0</v>
      </c>
      <c r="F17" s="242"/>
      <c r="G17" s="242"/>
      <c r="H17" s="242"/>
      <c r="I17" s="242"/>
      <c r="J17" s="242"/>
      <c r="K17" s="108"/>
    </row>
    <row r="18" spans="1:11" ht="15" thickBot="1">
      <c r="A18" s="244" t="s">
        <v>170</v>
      </c>
      <c r="B18" s="245"/>
      <c r="C18" s="245"/>
      <c r="D18" s="246"/>
      <c r="F18" s="108"/>
      <c r="G18" s="108"/>
      <c r="H18" s="108"/>
      <c r="I18" s="108"/>
      <c r="J18" s="108"/>
      <c r="K18" s="108"/>
    </row>
    <row r="19" spans="1:11">
      <c r="A19" s="53" t="str">
        <f>IF('Hay Inventory'!B46=0,"-",'Hay Inventory'!B46)</f>
        <v>-</v>
      </c>
      <c r="B19" s="207">
        <f>PRODUCT('Hay Inventory'!C46,'Hay Inventory'!D46)</f>
        <v>0</v>
      </c>
      <c r="C19" s="35"/>
      <c r="D19" s="203">
        <f>IF(B19="-","-",B19*C19)</f>
        <v>0</v>
      </c>
      <c r="F19" s="108"/>
      <c r="G19" s="108"/>
      <c r="H19" s="108"/>
      <c r="I19" s="108"/>
      <c r="J19" s="108"/>
      <c r="K19" s="108"/>
    </row>
    <row r="20" spans="1:11">
      <c r="A20" s="53" t="str">
        <f>IF('Hay Inventory'!B47=0,"-",'Hay Inventory'!B47)</f>
        <v>-</v>
      </c>
      <c r="B20" s="207">
        <f>PRODUCT('Hay Inventory'!C47,'Hay Inventory'!D47)</f>
        <v>0</v>
      </c>
      <c r="C20" s="31"/>
      <c r="D20" s="203">
        <f t="shared" ref="D20:D25" si="1">IF(B20="-","-",B20*C20)</f>
        <v>0</v>
      </c>
    </row>
    <row r="21" spans="1:11">
      <c r="A21" s="53" t="str">
        <f>IF('Hay Inventory'!B48=0,"-",'Hay Inventory'!B48)</f>
        <v>-</v>
      </c>
      <c r="B21" s="207">
        <f>PRODUCT('Hay Inventory'!C48,'Hay Inventory'!D48)</f>
        <v>0</v>
      </c>
      <c r="C21" s="31"/>
      <c r="D21" s="203">
        <f t="shared" si="1"/>
        <v>0</v>
      </c>
    </row>
    <row r="22" spans="1:11">
      <c r="A22" s="53" t="str">
        <f>IF('Hay Inventory'!B49=0,"-",'Hay Inventory'!B49)</f>
        <v>-</v>
      </c>
      <c r="B22" s="207">
        <f>PRODUCT('Hay Inventory'!C49,'Hay Inventory'!D49)</f>
        <v>0</v>
      </c>
      <c r="C22" s="4"/>
      <c r="D22" s="203">
        <f t="shared" si="1"/>
        <v>0</v>
      </c>
      <c r="E22" s="2"/>
      <c r="F22" s="2"/>
      <c r="G22" s="219"/>
      <c r="I22" s="220"/>
    </row>
    <row r="23" spans="1:11">
      <c r="A23" s="53" t="str">
        <f>IF('Hay Inventory'!B50=0,"-",'Hay Inventory'!B50)</f>
        <v>-</v>
      </c>
      <c r="B23" s="207">
        <f>PRODUCT('Hay Inventory'!C50,'Hay Inventory'!D50)</f>
        <v>0</v>
      </c>
      <c r="C23" s="4"/>
      <c r="D23" s="203">
        <f t="shared" si="1"/>
        <v>0</v>
      </c>
    </row>
    <row r="24" spans="1:11">
      <c r="A24" s="53" t="str">
        <f>IF('Hay Inventory'!B51=0,"-",'Hay Inventory'!B51)</f>
        <v>-</v>
      </c>
      <c r="B24" s="207">
        <f>PRODUCT('Hay Inventory'!C51,'Hay Inventory'!D51)</f>
        <v>0</v>
      </c>
      <c r="C24" s="31"/>
      <c r="D24" s="203">
        <f t="shared" si="1"/>
        <v>0</v>
      </c>
    </row>
    <row r="25" spans="1:11" ht="15" thickBot="1">
      <c r="A25" s="53" t="str">
        <f>IF('Hay Inventory'!B52=0,"-",'Hay Inventory'!B52)</f>
        <v>-</v>
      </c>
      <c r="B25" s="207">
        <f>PRODUCT('Hay Inventory'!C52,'Hay Inventory'!D52)</f>
        <v>0</v>
      </c>
      <c r="C25" s="31"/>
      <c r="D25" s="203">
        <f t="shared" si="1"/>
        <v>0</v>
      </c>
    </row>
    <row r="26" spans="1:11" ht="15" thickBot="1">
      <c r="A26" s="244" t="s">
        <v>171</v>
      </c>
      <c r="B26" s="245"/>
      <c r="C26" s="245"/>
      <c r="D26" s="246"/>
    </row>
    <row r="27" spans="1:11">
      <c r="A27" s="53" t="str">
        <f>IF('Hay Inventory'!B55=0,"-",'Hay Inventory'!B55)</f>
        <v>-</v>
      </c>
      <c r="B27" s="207">
        <f>PRODUCT('Hay Inventory'!C55,'Hay Inventory'!D55)</f>
        <v>0</v>
      </c>
      <c r="C27" s="31"/>
      <c r="D27" s="202">
        <f>IF(B27="-","-",B27*C27)</f>
        <v>0</v>
      </c>
    </row>
    <row r="28" spans="1:11" ht="15" thickBot="1">
      <c r="A28" s="53" t="str">
        <f>IF('Hay Inventory'!B56=0,"-",'Hay Inventory'!B56)</f>
        <v>-</v>
      </c>
      <c r="B28" s="207">
        <f>PRODUCT('Hay Inventory'!C56,'Hay Inventory'!D56)</f>
        <v>0</v>
      </c>
      <c r="C28" s="208"/>
      <c r="D28" s="202">
        <f>IF(B28="-","-",B28*C28)</f>
        <v>0</v>
      </c>
    </row>
    <row r="29" spans="1:11" ht="15" thickBot="1">
      <c r="C29" s="210" t="s">
        <v>172</v>
      </c>
      <c r="D29" s="211">
        <f>SUM(D8:D28)</f>
        <v>0</v>
      </c>
    </row>
  </sheetData>
  <sheetProtection insertColumns="0" insertRows="0" selectLockedCells="1"/>
  <mergeCells count="7">
    <mergeCell ref="A18:D18"/>
    <mergeCell ref="A26:D26"/>
    <mergeCell ref="F14:J17"/>
    <mergeCell ref="F13:J13"/>
    <mergeCell ref="A1:D1"/>
    <mergeCell ref="A7:D7"/>
    <mergeCell ref="A15:D15"/>
  </mergeCells>
  <hyperlinks>
    <hyperlink ref="F10" r:id="rId1" xr:uid="{E43CDF9E-E9BD-4F4A-ACB5-4F099AE82A2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F0DD-41A2-4487-BB41-7230CD646054}">
  <sheetPr>
    <tabColor theme="9"/>
  </sheetPr>
  <dimension ref="A1:L10"/>
  <sheetViews>
    <sheetView workbookViewId="0">
      <selection activeCell="B12" sqref="B12"/>
    </sheetView>
  </sheetViews>
  <sheetFormatPr defaultRowHeight="14.45"/>
  <sheetData>
    <row r="1" spans="1:12" ht="26.1">
      <c r="A1" s="248" t="s">
        <v>173</v>
      </c>
      <c r="B1" s="248"/>
      <c r="C1" s="248"/>
      <c r="D1" s="248"/>
      <c r="E1" s="248"/>
      <c r="F1" s="248"/>
      <c r="G1" s="248"/>
      <c r="H1" s="248"/>
      <c r="I1" s="248"/>
      <c r="J1" s="248"/>
      <c r="K1" s="248"/>
      <c r="L1" s="248"/>
    </row>
    <row r="2" spans="1:12">
      <c r="A2" s="250"/>
      <c r="B2" s="250"/>
      <c r="C2" s="250"/>
      <c r="D2" s="250"/>
      <c r="E2" s="250"/>
      <c r="F2" s="250"/>
      <c r="G2" s="250"/>
      <c r="H2" s="250"/>
      <c r="I2" s="250"/>
      <c r="J2" s="250"/>
      <c r="K2" s="250"/>
      <c r="L2" s="250"/>
    </row>
    <row r="3" spans="1:12" ht="14.45" customHeight="1">
      <c r="A3" s="249" t="s">
        <v>174</v>
      </c>
      <c r="B3" s="249"/>
      <c r="C3" s="249"/>
      <c r="D3" s="249"/>
      <c r="E3" s="249"/>
      <c r="F3" s="249"/>
      <c r="G3" s="249"/>
      <c r="H3" s="249"/>
      <c r="I3" s="249"/>
      <c r="J3" s="249"/>
      <c r="K3" s="249"/>
      <c r="L3" s="249"/>
    </row>
    <row r="4" spans="1:12">
      <c r="A4" s="249"/>
      <c r="B4" s="249"/>
      <c r="C4" s="249"/>
      <c r="D4" s="249"/>
      <c r="E4" s="249"/>
      <c r="F4" s="249"/>
      <c r="G4" s="249"/>
      <c r="H4" s="249"/>
      <c r="I4" s="249"/>
      <c r="J4" s="249"/>
      <c r="K4" s="249"/>
      <c r="L4" s="249"/>
    </row>
    <row r="5" spans="1:12">
      <c r="A5" s="250"/>
      <c r="B5" s="250"/>
      <c r="C5" s="250"/>
      <c r="D5" s="250"/>
      <c r="E5" s="250"/>
      <c r="F5" s="250"/>
      <c r="G5" s="250"/>
      <c r="H5" s="250"/>
      <c r="I5" s="250"/>
      <c r="J5" s="250"/>
      <c r="K5" s="250"/>
      <c r="L5" s="250"/>
    </row>
    <row r="6" spans="1:12" ht="14.45" customHeight="1">
      <c r="A6" s="249" t="s">
        <v>175</v>
      </c>
      <c r="B6" s="249"/>
      <c r="C6" s="249"/>
      <c r="D6" s="249"/>
      <c r="E6" s="249"/>
      <c r="F6" s="249"/>
      <c r="G6" s="249"/>
      <c r="H6" s="249"/>
      <c r="I6" s="249"/>
      <c r="J6" s="249"/>
      <c r="K6" s="249"/>
      <c r="L6" s="249"/>
    </row>
    <row r="7" spans="1:12">
      <c r="A7" s="249"/>
      <c r="B7" s="249"/>
      <c r="C7" s="249"/>
      <c r="D7" s="249"/>
      <c r="E7" s="249"/>
      <c r="F7" s="249"/>
      <c r="G7" s="249"/>
      <c r="H7" s="249"/>
      <c r="I7" s="249"/>
      <c r="J7" s="249"/>
      <c r="K7" s="249"/>
      <c r="L7" s="249"/>
    </row>
    <row r="8" spans="1:12">
      <c r="A8" s="251"/>
      <c r="B8" s="251"/>
      <c r="C8" s="251"/>
      <c r="D8" s="251"/>
      <c r="E8" s="251"/>
      <c r="F8" s="251"/>
      <c r="G8" s="251"/>
      <c r="H8" s="251"/>
      <c r="I8" s="251"/>
      <c r="J8" s="251"/>
      <c r="K8" s="251"/>
      <c r="L8" s="251"/>
    </row>
    <row r="9" spans="1:12" ht="14.45" customHeight="1">
      <c r="A9" s="242" t="s">
        <v>176</v>
      </c>
      <c r="B9" s="242"/>
      <c r="C9" s="242"/>
      <c r="D9" s="242"/>
      <c r="E9" s="242"/>
      <c r="F9" s="242"/>
      <c r="G9" s="242"/>
      <c r="H9" s="242"/>
      <c r="I9" s="242"/>
      <c r="J9" s="242"/>
      <c r="K9" s="242"/>
      <c r="L9" s="242"/>
    </row>
    <row r="10" spans="1:12">
      <c r="A10" s="242"/>
      <c r="B10" s="242"/>
      <c r="C10" s="242"/>
      <c r="D10" s="242"/>
      <c r="E10" s="242"/>
      <c r="F10" s="242"/>
      <c r="G10" s="242"/>
      <c r="H10" s="242"/>
      <c r="I10" s="242"/>
      <c r="J10" s="242"/>
      <c r="K10" s="242"/>
      <c r="L10" s="242"/>
    </row>
  </sheetData>
  <sheetProtection sheet="1" objects="1" scenarios="1"/>
  <mergeCells count="7">
    <mergeCell ref="A1:L1"/>
    <mergeCell ref="A3:L4"/>
    <mergeCell ref="A6:L7"/>
    <mergeCell ref="A9:L10"/>
    <mergeCell ref="A2:L2"/>
    <mergeCell ref="A5:L5"/>
    <mergeCell ref="A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RobinReid</dc:creator>
  <cp:keywords/>
  <dc:description/>
  <cp:lastModifiedBy/>
  <cp:revision/>
  <dcterms:created xsi:type="dcterms:W3CDTF">2021-07-22T14:29:14Z</dcterms:created>
  <dcterms:modified xsi:type="dcterms:W3CDTF">2024-11-15T15:11:27Z</dcterms:modified>
  <cp:category/>
  <cp:contentStatus/>
</cp:coreProperties>
</file>