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<sst xmlns="http://schemas.openxmlformats.org/spreadsheetml/2006/main" count="337" uniqueCount="152">
  <si>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</si>
  <si>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</si>
  <si>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</si>
  <si>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</si>
  <si>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</si>
  <si>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</si>
  <si>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</si>
  <si>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</si>
  <si>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</si>
  <si>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</si>
  <si>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</si>
  <si>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</si>
  <si>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</si>
  <si>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</si>
  <si>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</si>
  <si>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</si>
  <si>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</si>
  <si>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</si>
  <si>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</si>
  <si>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</si>
  <si>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</si>
  <si>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</si>
  <si>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</si>
  <si>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</si>
  <si>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</si>
  <si>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</si>
  <si>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</si>
  <si>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</si>
  <si>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</si>
  <si>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</si>
  <si>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</si>
  <si>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</si>
  <si>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</si>
  <si>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</si>
  <si>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</si>
  <si>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</si>
  <si>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</si>
  <si>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</si>
  <si>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</si>
  <si>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</si>
  <si>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</si>
  <si>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</si>
  <si>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</si>
  <si>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</si>
  <si>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</si>
  <si>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</si>
  <si>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</si>
  <si>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</si>
  <si>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</si>
  <si>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</si>
  <si>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</si>
  <si>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</si>
  <si>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</si>
  <si>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</si>
  <si>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</si>
  <si>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</si>
  <si>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</si>
  <si>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</si>
  <si>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</si>
  <si>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</si>
  <si>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</si>
  <si>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</si>
  <si>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</si>
  <si>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</si>
  <si>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</si>
  <si>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</si>
  <si>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</si>
  <si>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</si>
  <si>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</si>
  <si>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</si>
  <si>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</si>
  <si>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</si>
  <si>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</si>
  <si>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</si>
  <si>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</si>
  <si>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</si>
  <si>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</si>
  <si>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</si>
  <si>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</si>
  <si>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</si>
  <si>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</si>
  <si>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</si>
  <si>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</si>
  <si>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</si>
  <si>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</si>
  <si>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</si>
  <si>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</si>
  <si>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</si>
  <si>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</si>
  <si>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</si>
  <si>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</si>
  <si>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</si>
  <si>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</si>
  <si>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</si>
  <si>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</si>
  <si>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</si>
  <si>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</si>
  <si>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</si>
  <si>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</si>
  <si>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</si>
  <si>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</si>
  <si>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</si>
  <si>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</si>
  <si>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</si>
  <si>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</si>
  <si>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</si>
  <si>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</si>
  <si>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</si>
  <si>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</si>
  <si>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</si>
  <si>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</si>
  <si>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</si>
  <si>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</si>
  <si>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</si>
  <si>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</si>
  <si>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</si>
  <si>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</si>
  <si>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</si>
  <si>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</si>
  <si>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</si>
  <si>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</si>
  <si>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</si>
  <si>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</si>
  <si>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</si>
  <si>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</si>
  <si>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</si>
  <si>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</si>
  <si>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</si>
  <si>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</si>
  <si>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</si>
  <si>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</si>
  <si>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</si>
  <si>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</si>
  <si>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</si>
  <si>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</si>
  <si>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</si>
  <si>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</si>
  <si>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</si>
  <si>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</si>
  <si>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</si>
  <si>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</si>
  <si>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</si>
  <si>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</si>
  <si>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</si>
  <si>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</si>
  <si>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</si>
  <si>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</si>
  <si>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</si>
  <si>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</si>
  <si>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</si>
  <si>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6.12.18</t>
  </si>
  <si>
    <t>Source:  USDA WASDE Report 6.12.18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</si>
</sst>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0.07168288630429623</c:v>
                </c:pt>
                <c:pt idx="44">
                  <c:v>0.11986707809162117</c:v>
                </c:pt>
                <c:pt idx="45">
                  <c:v>0.08700564971751412</c:v>
                </c:pt>
              </c:numCache>
            </c:numRef>
          </c:val>
        </c:ser>
        <c:axId val="62028867"/>
        <c:axId val="1068904"/>
      </c:barChart>
      <c:catAx>
        <c:axId val="62028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904"/>
        <c:crosses val="autoZero"/>
        <c:auto val="1"/>
        <c:lblOffset val="100"/>
        <c:tickLblSkip val="2"/>
        <c:noMultiLvlLbl val="0"/>
      </c:catAx>
      <c:valAx>
        <c:axId val="1068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88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4392</c:v>
                </c:pt>
                <c:pt idx="45">
                  <c:v>4280</c:v>
                </c:pt>
              </c:numCache>
            </c:numRef>
          </c:val>
          <c:smooth val="0"/>
        </c:ser>
        <c:marker val="1"/>
        <c:axId val="20877743"/>
        <c:axId val="2975204"/>
      </c:lineChart>
      <c:catAx>
        <c:axId val="20877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5204"/>
        <c:crosses val="autoZero"/>
        <c:auto val="0"/>
        <c:lblOffset val="100"/>
        <c:tickLblSkip val="2"/>
        <c:tickMarkSkip val="2"/>
        <c:noMultiLvlLbl val="0"/>
      </c:catAx>
      <c:valAx>
        <c:axId val="2975204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777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34</c:v>
                </c:pt>
                <c:pt idx="44">
                  <c:v>30</c:v>
                </c:pt>
                <c:pt idx="45">
                  <c:v>32</c:v>
                </c:pt>
              </c:numCache>
            </c:numRef>
          </c:val>
        </c:ser>
        <c:axId val="13895753"/>
        <c:axId val="46427062"/>
      </c:barChart>
      <c:catAx>
        <c:axId val="138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27062"/>
        <c:crosses val="autoZero"/>
        <c:auto val="1"/>
        <c:lblOffset val="100"/>
        <c:tickLblSkip val="2"/>
        <c:noMultiLvlLbl val="0"/>
      </c:catAx>
      <c:valAx>
        <c:axId val="464270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5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2040</c:v>
                </c:pt>
                <c:pt idx="44">
                  <c:v>2148</c:v>
                </c:pt>
                <c:pt idx="45">
                  <c:v>2135</c:v>
                </c:pt>
              </c:numCache>
            </c:numRef>
          </c:val>
        </c:ser>
        <c:axId val="66680895"/>
        <c:axId val="61545268"/>
      </c:barChart>
      <c:catAx>
        <c:axId val="66680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5268"/>
        <c:crosses val="autoZero"/>
        <c:auto val="1"/>
        <c:lblOffset val="100"/>
        <c:tickLblSkip val="2"/>
        <c:noMultiLvlLbl val="0"/>
      </c:catAx>
      <c:valAx>
        <c:axId val="61545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80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49.1</c:v>
                </c:pt>
                <c:pt idx="45">
                  <c:v>48.5</c:v>
                </c:pt>
              </c:numCache>
            </c:numRef>
          </c:val>
        </c:ser>
        <c:axId val="61890981"/>
        <c:axId val="66385250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61890981"/>
        <c:axId val="66385250"/>
      </c:lineChart>
      <c:catAx>
        <c:axId val="6189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85250"/>
        <c:crosses val="autoZero"/>
        <c:auto val="0"/>
        <c:lblOffset val="100"/>
        <c:tickLblSkip val="2"/>
        <c:tickMarkSkip val="2"/>
        <c:noMultiLvlLbl val="0"/>
      </c:catAx>
      <c:valAx>
        <c:axId val="6638525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09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  <c:pt idx="45">
                  <c:v>89</c:v>
                </c:pt>
              </c:numCache>
            </c:numRef>
          </c:val>
          <c:smooth val="0"/>
        </c:ser>
        <c:marker val="1"/>
        <c:axId val="57701883"/>
        <c:axId val="11926976"/>
      </c:lineChart>
      <c:catAx>
        <c:axId val="5770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26976"/>
        <c:crosses val="autoZero"/>
        <c:auto val="0"/>
        <c:lblOffset val="100"/>
        <c:tickLblSkip val="2"/>
        <c:tickMarkSkip val="2"/>
        <c:noMultiLvlLbl val="0"/>
      </c:catAx>
      <c:valAx>
        <c:axId val="11926976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1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4718</c:v>
                </c:pt>
                <c:pt idx="45">
                  <c:v>4810</c:v>
                </c:pt>
              </c:numCache>
            </c:numRef>
          </c:val>
        </c:ser>
        <c:axId val="20832961"/>
        <c:axId val="2393038"/>
      </c:barChart>
      <c:catAx>
        <c:axId val="2083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3038"/>
        <c:crosses val="autoZero"/>
        <c:auto val="0"/>
        <c:lblOffset val="100"/>
        <c:tickLblSkip val="2"/>
        <c:tickMarkSkip val="2"/>
        <c:noMultiLvlLbl val="0"/>
      </c:catAx>
      <c:valAx>
        <c:axId val="2393038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29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2174</c:v>
                </c:pt>
                <c:pt idx="44">
                  <c:v>2065</c:v>
                </c:pt>
                <c:pt idx="45">
                  <c:v>2290</c:v>
                </c:pt>
              </c:numCache>
            </c:numRef>
          </c:val>
        </c:ser>
        <c:axId val="31109495"/>
        <c:axId val="1770252"/>
      </c:barChart>
      <c:catAx>
        <c:axId val="311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0252"/>
        <c:crosses val="autoZero"/>
        <c:auto val="0"/>
        <c:lblOffset val="100"/>
        <c:tickLblSkip val="2"/>
        <c:tickMarkSkip val="2"/>
        <c:noMultiLvlLbl val="0"/>
      </c:catAx>
      <c:valAx>
        <c:axId val="1770252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94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9.4</c:v>
                </c:pt>
                <c:pt idx="45">
                  <c:v>10</c:v>
                </c:pt>
              </c:numCache>
            </c:numRef>
          </c:val>
          <c:smooth val="0"/>
        </c:ser>
        <c:marker val="1"/>
        <c:axId val="23013277"/>
        <c:axId val="30737146"/>
      </c:lineChart>
      <c:catAx>
        <c:axId val="230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37146"/>
        <c:crosses val="autoZero"/>
        <c:auto val="0"/>
        <c:lblOffset val="100"/>
        <c:tickLblSkip val="2"/>
        <c:tickMarkSkip val="2"/>
        <c:noMultiLvlLbl val="0"/>
      </c:catAx>
      <c:valAx>
        <c:axId val="30737146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132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0.07168288630429623</c:v>
                </c:pt>
                <c:pt idx="44">
                  <c:v>0.11986707809162117</c:v>
                </c:pt>
                <c:pt idx="45">
                  <c:v>0.08700564971751412</c:v>
                </c:pt>
              </c:numCache>
            </c:numRef>
          </c:val>
        </c:ser>
        <c:axId val="64038579"/>
        <c:axId val="27195160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9.4</c:v>
                </c:pt>
                <c:pt idx="45">
                  <c:v>10</c:v>
                </c:pt>
              </c:numCache>
            </c:numRef>
          </c:val>
          <c:smooth val="0"/>
        </c:ser>
        <c:axId val="17992761"/>
        <c:axId val="32579302"/>
      </c:lineChart>
      <c:catAx>
        <c:axId val="6403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95160"/>
        <c:crosses val="autoZero"/>
        <c:auto val="0"/>
        <c:lblOffset val="100"/>
        <c:tickLblSkip val="4"/>
        <c:tickMarkSkip val="4"/>
        <c:noMultiLvlLbl val="0"/>
      </c:catAx>
      <c:valAx>
        <c:axId val="27195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038579"/>
        <c:crossesAt val="1"/>
        <c:crossBetween val="between"/>
        <c:dispUnits/>
      </c:valAx>
      <c:catAx>
        <c:axId val="17992761"/>
        <c:scaling>
          <c:orientation val="minMax"/>
        </c:scaling>
        <c:axPos val="b"/>
        <c:delete val="1"/>
        <c:majorTickMark val="out"/>
        <c:minorTickMark val="none"/>
        <c:tickLblPos val="none"/>
        <c:crossAx val="32579302"/>
        <c:crosses val="autoZero"/>
        <c:auto val="0"/>
        <c:lblOffset val="100"/>
        <c:tickLblSkip val="1"/>
        <c:noMultiLvlLbl val="0"/>
      </c:catAx>
      <c:valAx>
        <c:axId val="32579302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99276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48.5 bu/A and USDA estimated 90.0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0.592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047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fd1e3b9-e6fb-46bb-a481-14f10c01d460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428625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89.0 m. planted acres</a:t>
          </a:r>
        </a:p>
      </cdr:txBody>
    </cdr:sp>
  </cdr:relSizeAnchor>
  <cdr:relSizeAnchor xmlns:cdr="http://schemas.openxmlformats.org/drawingml/2006/chartDrawing">
    <cdr:from>
      <cdr:x>0.8685</cdr:x>
      <cdr:y>0.1195</cdr:y>
    </cdr:from>
    <cdr:to>
      <cdr:x>0.96575</cdr:x>
      <cdr:y>0.13225</cdr:y>
    </cdr:to>
    <cdr:sp>
      <cdr:nvSpPr>
        <cdr:cNvPr id="4" name="Line 5"/>
        <cdr:cNvSpPr>
          <a:spLocks/>
        </cdr:cNvSpPr>
      </cdr:nvSpPr>
      <cdr:spPr>
        <a:xfrm>
          <a:off x="4629150" y="400050"/>
          <a:ext cx="51435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1c318e9-13d6-4b55-9f76-3731f4776f97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d35f181-4c46-4824-b370-3cdca0fe483e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419100</xdr:colOff>
      <xdr:row>4</xdr:row>
      <xdr:rowOff>47625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2952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e7c21e4-ee51-442b-9783-be21548c6693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295275</xdr:colOff>
      <xdr:row>7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695325" cy="771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93a7106-72b7-4db2-b5d0-65f8f4e77203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89.0 m. planted acres</a:t>
          </a:r>
        </a:p>
      </cdr:txBody>
    </cdr:sp>
  </cdr:relSizeAnchor>
  <cdr:relSizeAnchor xmlns:cdr="http://schemas.openxmlformats.org/drawingml/2006/chartDrawing">
    <cdr:from>
      <cdr:x>0.85275</cdr:x>
      <cdr:y>0.14775</cdr:y>
    </cdr:from>
    <cdr:to>
      <cdr:x>0.95875</cdr:x>
      <cdr:y>0.16825</cdr:y>
    </cdr:to>
    <cdr:sp>
      <cdr:nvSpPr>
        <cdr:cNvPr id="4" name="Line 6"/>
        <cdr:cNvSpPr>
          <a:spLocks/>
        </cdr:cNvSpPr>
      </cdr:nvSpPr>
      <cdr:spPr>
        <a:xfrm flipV="1">
          <a:off x="4524375" y="50482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f6c8875-a275-490b-8bbf-a449fc19e85a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b691d0a-2233-4467-ad35-5740f5bc12af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80975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a37b3b6-e1ed-46eb-804f-8821825735dd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447675</xdr:colOff>
      <xdr:row>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0.934</cdr:x>
      <cdr:y>0.225</cdr:y>
    </cdr:to>
    <cdr:sp>
      <cdr:nvSpPr>
        <cdr:cNvPr id="2" name="Line 5"/>
        <cdr:cNvSpPr>
          <a:spLocks/>
        </cdr:cNvSpPr>
      </cdr:nvSpPr>
      <cdr:spPr>
        <a:xfrm>
          <a:off x="4619625" y="485775"/>
          <a:ext cx="64770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db36c4c-ecff-42cf-b8ed-ef7721960c73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48.5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89.0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8cdeca6-a628-4c79-9a56-3cca9a464df8}" type="TxLink">
            <a:rPr lang="en-US" cap="none" sz="1000" b="1" i="0" u="none" baseline="0">
              <a:solidFill>
                <a:srgbClr val="000000"/>
              </a:solidFill>
            </a:rPr>
            <a:t>Source:  USDA WASDE Report 6.12.18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6.12.18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90.1</v>
      </c>
      <c r="AV8" s="137">
        <v>89</v>
      </c>
      <c r="AW8" s="87">
        <f>AV8</f>
        <v>89</v>
      </c>
      <c r="AX8" s="87">
        <f>AW8</f>
        <v>89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88.2</v>
      </c>
      <c r="AW9" s="87">
        <f>AV9</f>
        <v>88.2</v>
      </c>
      <c r="AX9" s="87">
        <f>AW9</f>
        <v>88.2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49.1</v>
      </c>
      <c r="AV10" s="138">
        <v>48.5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0.9933407325194229</v>
      </c>
      <c r="AV11" s="139">
        <f>AV9/AV8</f>
        <v>0.9910112359550562</v>
      </c>
      <c r="AW11" s="88">
        <f t="shared" si="6"/>
        <v>0.9910112359550562</v>
      </c>
      <c r="AX11" s="88">
        <f t="shared" si="6"/>
        <v>0.9910112359550562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4392</v>
      </c>
      <c r="AV12" s="140">
        <v>4280</v>
      </c>
      <c r="AW12" s="89">
        <f t="shared" si="8"/>
        <v>3503.2048192771085</v>
      </c>
      <c r="AX12" s="89">
        <f t="shared" si="8"/>
        <v>4586.400000000001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505</v>
      </c>
      <c r="AW13" s="89">
        <f>AV13</f>
        <v>505</v>
      </c>
      <c r="AX13" s="89">
        <f>AW13</f>
        <v>505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25</v>
      </c>
      <c r="AV14" s="142">
        <v>25</v>
      </c>
      <c r="AW14" s="89">
        <f>AV14</f>
        <v>25</v>
      </c>
      <c r="AX14" s="89">
        <f>AW14</f>
        <v>25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4718</v>
      </c>
      <c r="AV15" s="82">
        <v>4810</v>
      </c>
      <c r="AW15" s="82">
        <f>SUM(AW12:AW14)</f>
        <v>4033.2048192771085</v>
      </c>
      <c r="AX15" s="82">
        <f t="shared" si="16"/>
        <v>5116.400000000001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2015</v>
      </c>
      <c r="AV17" s="144">
        <v>2000</v>
      </c>
      <c r="AW17" s="89">
        <f aca="true" t="shared" si="17" ref="AW17:AX19">AV17</f>
        <v>2000</v>
      </c>
      <c r="AX17" s="89">
        <f t="shared" si="17"/>
        <v>2000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103</v>
      </c>
      <c r="AV18" s="144">
        <v>103</v>
      </c>
      <c r="AW18" s="89">
        <f t="shared" si="17"/>
        <v>103</v>
      </c>
      <c r="AX18" s="89">
        <f t="shared" si="17"/>
        <v>103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34</v>
      </c>
      <c r="AU19" s="81">
        <v>30</v>
      </c>
      <c r="AV19" s="144">
        <v>32</v>
      </c>
      <c r="AW19" s="89">
        <f t="shared" si="17"/>
        <v>32</v>
      </c>
      <c r="AX19" s="89">
        <f t="shared" si="17"/>
        <v>32</v>
      </c>
      <c r="AZ19" s="79">
        <f>AT19/AT$12</f>
        <v>0.007914338919925512</v>
      </c>
      <c r="BA19" s="24">
        <f>MIN(C19:AT19)</f>
        <v>-2</v>
      </c>
      <c r="BB19" s="24">
        <f>MAX(C19:AT19)</f>
        <v>115.5</v>
      </c>
      <c r="BC19" s="76">
        <f>RANK(AT19,C19:AT19,0)</f>
        <v>21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139</v>
      </c>
      <c r="AU20" s="22">
        <f t="shared" si="19"/>
        <v>133</v>
      </c>
      <c r="AV20" s="82">
        <f t="shared" si="19"/>
        <v>135</v>
      </c>
      <c r="AW20" s="82">
        <f>AW19+AW18</f>
        <v>135</v>
      </c>
      <c r="AX20" s="82">
        <f t="shared" si="19"/>
        <v>135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9</v>
      </c>
      <c r="BD20" s="76">
        <f>RANK(AT20,AH20:AT20,0)</f>
        <v>5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2040</v>
      </c>
      <c r="AU21" s="22">
        <f t="shared" si="23"/>
        <v>2148</v>
      </c>
      <c r="AV21" s="82">
        <f>SUM(AV17:AV19)</f>
        <v>2135</v>
      </c>
      <c r="AW21" s="82">
        <f t="shared" si="23"/>
        <v>2135</v>
      </c>
      <c r="AX21" s="82">
        <f>SUM(AX17:AX19)</f>
        <v>2135</v>
      </c>
      <c r="AZ21" s="79">
        <f>AT21/AT$12</f>
        <v>0.4748603351955307</v>
      </c>
      <c r="BA21" s="22">
        <f>MIN(C21:AT21)</f>
        <v>778</v>
      </c>
      <c r="BB21" s="22">
        <f>MAX(C21:AT21)</f>
        <v>2040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2174</v>
      </c>
      <c r="AU23" s="81">
        <v>2065</v>
      </c>
      <c r="AV23" s="144">
        <v>2290</v>
      </c>
      <c r="AW23" s="89">
        <f>AV23</f>
        <v>2290</v>
      </c>
      <c r="AX23" s="89">
        <f>AW23</f>
        <v>2290</v>
      </c>
      <c r="AZ23" s="79">
        <f>AT23/AT$12</f>
        <v>0.5060521415270018</v>
      </c>
      <c r="BA23" s="24">
        <f>MIN(C23:AT23)</f>
        <v>421</v>
      </c>
      <c r="BB23" s="24">
        <f>MAX(C23:AT23)</f>
        <v>2174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4213</v>
      </c>
      <c r="AU25" s="22">
        <v>4213</v>
      </c>
      <c r="AV25" s="82">
        <v>4425</v>
      </c>
      <c r="AW25" s="82">
        <f t="shared" si="26"/>
        <v>4425</v>
      </c>
      <c r="AX25" s="82">
        <f t="shared" si="26"/>
        <v>4425</v>
      </c>
      <c r="AZ25" s="79">
        <f>AT25/AT$12</f>
        <v>0.9806797020484171</v>
      </c>
      <c r="BA25" s="22">
        <f>MIN(C25:AT25)</f>
        <v>1199</v>
      </c>
      <c r="BB25" s="22">
        <f>MAX(C25:AT25)</f>
        <v>4213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505</v>
      </c>
      <c r="AV27" s="82">
        <v>385</v>
      </c>
      <c r="AW27" s="82">
        <f t="shared" si="29"/>
        <v>-391.7951807228915</v>
      </c>
      <c r="AX27" s="82">
        <f t="shared" si="29"/>
        <v>691.4000000000005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0.07168288630429623</v>
      </c>
      <c r="AU32" s="108">
        <f t="shared" si="36"/>
        <v>0.11986707809162117</v>
      </c>
      <c r="AV32" s="108">
        <f t="shared" si="36"/>
        <v>0.08700564971751412</v>
      </c>
      <c r="AW32" s="108">
        <f t="shared" si="36"/>
        <v>-0.08854128377918451</v>
      </c>
      <c r="AX32" s="108">
        <f t="shared" si="36"/>
        <v>0.1562485875706216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9.4</v>
      </c>
      <c r="AV34" s="110">
        <f>AV39</f>
        <v>10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8.75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11.25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10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34</v>
      </c>
      <c r="N46" s="51">
        <f>'Soybean Annual Balance Sheet'!$AT$21</f>
        <v>2040</v>
      </c>
      <c r="O46" s="51">
        <f>'Soybean Annual Balance Sheet'!$AT$23</f>
        <v>2174</v>
      </c>
      <c r="P46" s="51">
        <f>'Soybean Annual Balance Sheet'!$AT$25</f>
        <v>4213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0.07168288630429623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90.1</v>
      </c>
      <c r="E47" s="49">
        <f>'Soybean Annual Balance Sheet'!$AU$9</f>
        <v>89.5</v>
      </c>
      <c r="F47" s="50">
        <f>'Soybean Annual Balance Sheet'!$AU$10</f>
        <v>49.1</v>
      </c>
      <c r="G47" s="51">
        <f>'Soybean Annual Balance Sheet'!$AU$12</f>
        <v>4392</v>
      </c>
      <c r="H47" s="51">
        <f>'Soybean Annual Balance Sheet'!$AU$13</f>
        <v>302</v>
      </c>
      <c r="I47" s="51">
        <f>'Soybean Annual Balance Sheet'!$AU$14</f>
        <v>25</v>
      </c>
      <c r="J47" s="51">
        <f>'Soybean Annual Balance Sheet'!$AU$15</f>
        <v>4718</v>
      </c>
      <c r="K47" s="51">
        <f>'Soybean Annual Balance Sheet'!$AU$17</f>
        <v>2015</v>
      </c>
      <c r="L47" s="51">
        <f>'Soybean Annual Balance Sheet'!$AU$18</f>
        <v>103</v>
      </c>
      <c r="M47" s="51">
        <f>'Soybean Annual Balance Sheet'!$AU$19</f>
        <v>30</v>
      </c>
      <c r="N47" s="51">
        <f>'Soybean Annual Balance Sheet'!$AU$21</f>
        <v>2148</v>
      </c>
      <c r="O47" s="51">
        <f>'Soybean Annual Balance Sheet'!$AU$23</f>
        <v>2065</v>
      </c>
      <c r="P47" s="51">
        <f>'Soybean Annual Balance Sheet'!$AU$25</f>
        <v>4213</v>
      </c>
      <c r="Q47" s="51">
        <f>'Soybean Annual Balance Sheet'!$AU$27</f>
        <v>505</v>
      </c>
      <c r="R47" s="17"/>
      <c r="S47" s="17"/>
      <c r="T47" s="52"/>
      <c r="U47" s="53">
        <f>'Soybean Annual Balance Sheet'!$AU$32</f>
        <v>0.11986707809162117</v>
      </c>
      <c r="V47" s="17"/>
      <c r="W47" s="54">
        <f>'Soybean Annual Balance Sheet'!$AU$34</f>
        <v>9.4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</v>
      </c>
      <c r="E48" s="57">
        <f>'Soybean Annual Balance Sheet'!$AV$9</f>
        <v>88.2</v>
      </c>
      <c r="F48" s="58">
        <f>'Soybean Annual Balance Sheet'!$AV$10</f>
        <v>48.5</v>
      </c>
      <c r="G48" s="59">
        <f>'Soybean Annual Balance Sheet'!$AV$12</f>
        <v>4280</v>
      </c>
      <c r="H48" s="59">
        <f>'Soybean Annual Balance Sheet'!$AV$13</f>
        <v>505</v>
      </c>
      <c r="I48" s="59">
        <f>'Soybean Annual Balance Sheet'!$AV$14</f>
        <v>25</v>
      </c>
      <c r="J48" s="59">
        <f>'Soybean Annual Balance Sheet'!$AV$15</f>
        <v>4810</v>
      </c>
      <c r="K48" s="59">
        <f>'Soybean Annual Balance Sheet'!$AV$17</f>
        <v>2000</v>
      </c>
      <c r="L48" s="59">
        <f>'Soybean Annual Balance Sheet'!$AV$18</f>
        <v>103</v>
      </c>
      <c r="M48" s="59">
        <f>'Soybean Annual Balance Sheet'!$AV$19</f>
        <v>32</v>
      </c>
      <c r="N48" s="59">
        <f>'Soybean Annual Balance Sheet'!$AV$21</f>
        <v>2135</v>
      </c>
      <c r="O48" s="59">
        <f>'Soybean Annual Balance Sheet'!$AV$23</f>
        <v>2290</v>
      </c>
      <c r="P48" s="59">
        <f>'Soybean Annual Balance Sheet'!$AV$25</f>
        <v>4425</v>
      </c>
      <c r="Q48" s="59">
        <f>'Soybean Annual Balance Sheet'!$AV$27</f>
        <v>385</v>
      </c>
      <c r="R48" s="56"/>
      <c r="S48" s="56"/>
      <c r="T48" s="60"/>
      <c r="U48" s="61">
        <f>'Soybean Annual Balance Sheet'!$AV$32</f>
        <v>0.08700564971751412</v>
      </c>
      <c r="V48" s="56"/>
      <c r="W48" s="62">
        <f>'Soybean Annual Balance Sheet'!$AV$34</f>
        <v>10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2018-06-12T20:09:44Z</dcterms:modified>
  <cp:category/>
  <cp:version/>
  <cp:contentType/>
  <cp:contentStatus/>
</cp:coreProperties>
</file>